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7主計・歳入/900　発注関係（決算関係除く）/令和５年度/231020　庁費・契約の公表/03提出/"/>
    </mc:Choice>
  </mc:AlternateContent>
  <xr:revisionPtr revIDLastSave="2" documentId="8_{19B7D68D-FC7C-4710-8D1F-D4BB81F065BF}" xr6:coauthVersionLast="47" xr6:coauthVersionMax="47" xr10:uidLastSave="{1D403220-5889-4A8D-99A8-FC558307DF2A}"/>
  <bookViews>
    <workbookView xWindow="-120" yWindow="-16320" windowWidth="27840" windowHeight="16440" xr2:uid="{00000000-000D-0000-FFFF-FFFF00000000}"/>
  </bookViews>
  <sheets>
    <sheet name="Ｒ4 旅費庁費 (千円単位)" sheetId="4" r:id="rId1"/>
    <sheet name="Ｒ4 旅費庁費 (円単位)" sheetId="3" r:id="rId2"/>
  </sheets>
  <externalReferences>
    <externalReference r:id="rId3"/>
  </externalReferences>
  <definedNames>
    <definedName name="契約方法">[1]契約状況コード表!$F$6:$F$9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4" l="1"/>
  <c r="N42" i="4"/>
  <c r="N41" i="4"/>
  <c r="N40" i="4"/>
  <c r="M42" i="4"/>
  <c r="M41" i="4"/>
  <c r="M40" i="4"/>
  <c r="N30" i="4"/>
  <c r="N29" i="4"/>
  <c r="M30" i="4"/>
  <c r="M29" i="4"/>
  <c r="N19" i="4"/>
  <c r="N18" i="4"/>
  <c r="N16" i="4"/>
  <c r="N15" i="4"/>
  <c r="N13" i="4"/>
  <c r="M19" i="4"/>
  <c r="M18" i="4"/>
  <c r="M15" i="4"/>
  <c r="M13" i="4"/>
  <c r="N12" i="4"/>
  <c r="M12" i="4"/>
  <c r="I13" i="4"/>
  <c r="K41" i="3" l="1"/>
  <c r="G41" i="4"/>
  <c r="H41" i="4"/>
  <c r="I41" i="4"/>
  <c r="J41" i="4"/>
  <c r="O41" i="4" s="1"/>
  <c r="K41" i="4" l="1"/>
  <c r="F42" i="4"/>
  <c r="F30" i="4"/>
  <c r="F29" i="4"/>
  <c r="F19" i="4"/>
  <c r="F18" i="4"/>
  <c r="F16" i="4"/>
  <c r="F15" i="4"/>
  <c r="F13" i="4"/>
  <c r="F12" i="4"/>
  <c r="G15" i="4" l="1"/>
  <c r="G12" i="4"/>
  <c r="J42" i="4"/>
  <c r="O42" i="4" s="1"/>
  <c r="I42" i="4"/>
  <c r="H42" i="4"/>
  <c r="G42" i="4"/>
  <c r="K42" i="4" s="1"/>
  <c r="L42" i="4" s="1"/>
  <c r="P42" i="4" s="1"/>
  <c r="J40" i="4"/>
  <c r="O40" i="4" s="1"/>
  <c r="I40" i="4"/>
  <c r="G40" i="4"/>
  <c r="J30" i="4"/>
  <c r="O30" i="4" s="1"/>
  <c r="I30" i="4"/>
  <c r="H30" i="4"/>
  <c r="G30" i="4"/>
  <c r="J29" i="4"/>
  <c r="O29" i="4" s="1"/>
  <c r="I29" i="4"/>
  <c r="H29" i="4"/>
  <c r="G29" i="4"/>
  <c r="J19" i="4"/>
  <c r="O19" i="4" s="1"/>
  <c r="I19" i="4"/>
  <c r="H19" i="4"/>
  <c r="G19" i="4"/>
  <c r="J18" i="4"/>
  <c r="O18" i="4" s="1"/>
  <c r="I18" i="4"/>
  <c r="H18" i="4"/>
  <c r="G18" i="4"/>
  <c r="J16" i="4"/>
  <c r="O16" i="4" s="1"/>
  <c r="I16" i="4"/>
  <c r="H16" i="4"/>
  <c r="G16" i="4"/>
  <c r="J15" i="4"/>
  <c r="O15" i="4" s="1"/>
  <c r="I15" i="4"/>
  <c r="H15" i="4"/>
  <c r="J13" i="4"/>
  <c r="O13" i="4" s="1"/>
  <c r="H13" i="4"/>
  <c r="G13" i="4"/>
  <c r="J12" i="4"/>
  <c r="O12" i="4" s="1"/>
  <c r="I12" i="4"/>
  <c r="H12" i="4"/>
  <c r="M34" i="4"/>
  <c r="F34" i="4"/>
  <c r="M23" i="4"/>
  <c r="F23" i="4"/>
  <c r="K42" i="3"/>
  <c r="L42" i="3" s="1"/>
  <c r="K40" i="3"/>
  <c r="L40" i="3" s="1"/>
  <c r="M34" i="3"/>
  <c r="F34" i="3"/>
  <c r="K30" i="3"/>
  <c r="L30" i="3" s="1"/>
  <c r="K29" i="3"/>
  <c r="L29" i="3" s="1"/>
  <c r="M23" i="3"/>
  <c r="F23" i="3"/>
  <c r="K19" i="3"/>
  <c r="L19" i="3" s="1"/>
  <c r="K18" i="3"/>
  <c r="L18" i="3" s="1"/>
  <c r="K16" i="3"/>
  <c r="L16" i="3" s="1"/>
  <c r="K15" i="3"/>
  <c r="L15" i="3" s="1"/>
  <c r="K13" i="3"/>
  <c r="L13" i="3" s="1"/>
  <c r="K12" i="3"/>
  <c r="L12" i="3" s="1"/>
  <c r="K30" i="4" l="1"/>
  <c r="L30" i="4" s="1"/>
  <c r="P30" i="4" s="1"/>
  <c r="K19" i="4"/>
  <c r="L19" i="4" s="1"/>
  <c r="P19" i="4" s="1"/>
  <c r="K16" i="4"/>
  <c r="L16" i="4" s="1"/>
  <c r="P16" i="4" s="1"/>
  <c r="K13" i="4"/>
  <c r="L13" i="4" s="1"/>
  <c r="P13" i="4" s="1"/>
  <c r="K18" i="4"/>
  <c r="L18" i="4" s="1"/>
  <c r="P18" i="4" s="1"/>
  <c r="K40" i="4"/>
  <c r="L40" i="4" s="1"/>
  <c r="P40" i="4" s="1"/>
  <c r="K29" i="4"/>
  <c r="L29" i="4" s="1"/>
  <c r="P29" i="4" s="1"/>
  <c r="K15" i="4"/>
  <c r="L15" i="4" s="1"/>
  <c r="P15" i="4" s="1"/>
  <c r="K12" i="4"/>
  <c r="L12" i="4" s="1"/>
  <c r="P12" i="4" s="1"/>
</calcChain>
</file>

<file path=xl/sharedStrings.xml><?xml version="1.0" encoding="utf-8"?>
<sst xmlns="http://schemas.openxmlformats.org/spreadsheetml/2006/main" count="160" uniqueCount="42">
  <si>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</si>
  <si>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</si>
  <si>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</si>
  <si>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</si>
  <si>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</si>
  <si>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</si>
  <si>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</si>
  <si>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</si>
  <si>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</si>
  <si>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</si>
  <si>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</si>
  <si>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</si>
  <si>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</si>
  <si>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</si>
  <si>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</si>
  <si>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</si>
  <si>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</si>
  <si>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</si>
  <si>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</si>
  <si>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</si>
  <si>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</si>
  <si>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</si>
  <si>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</si>
  <si>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</si>
  <si>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</si>
  <si>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</si>
  <si>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（組織）原子力規制委員会</t>
    <rPh sb="1" eb="3">
      <t>ソシキ</t>
    </rPh>
    <rPh sb="4" eb="12">
      <t>ゲ</t>
    </rPh>
    <phoneticPr fontId="4"/>
  </si>
  <si>
    <t>-</t>
    <phoneticPr fontId="12"/>
  </si>
  <si>
    <t>支出済歳出額</t>
    <rPh sb="0" eb="2">
      <t>シシュツ</t>
    </rPh>
    <rPh sb="2" eb="3">
      <t>ズ</t>
    </rPh>
    <rPh sb="3" eb="6">
      <t>サイシュツガク</t>
    </rPh>
    <phoneticPr fontId="12"/>
  </si>
  <si>
    <t>割合</t>
    <rPh sb="0" eb="2">
      <t>ワリアイ</t>
    </rPh>
    <phoneticPr fontId="12"/>
  </si>
  <si>
    <t>(a)-(b)</t>
    <phoneticPr fontId="12"/>
  </si>
  <si>
    <t>(c)-(d)</t>
    <phoneticPr fontId="12"/>
  </si>
  <si>
    <t>原子力安全業務庁費</t>
    <rPh sb="0" eb="7">
      <t>ゲンシリョクアンゼンギョウム</t>
    </rPh>
    <rPh sb="7" eb="9">
      <t>チョウヒ</t>
    </rPh>
    <phoneticPr fontId="12"/>
  </si>
  <si>
    <t>放射能測定費</t>
    <rPh sb="0" eb="6">
      <t>ホウシャノウソクテイヒ</t>
    </rPh>
    <phoneticPr fontId="12"/>
  </si>
  <si>
    <t>環境放射線測定等庁費</t>
    <rPh sb="8" eb="10">
      <t>チョウヒ</t>
    </rPh>
    <phoneticPr fontId="2"/>
  </si>
  <si>
    <t>年度末での精算払案件の増による</t>
    <rPh sb="0" eb="3">
      <t>ネンドマツ</t>
    </rPh>
    <rPh sb="5" eb="10">
      <t>セイサンバライアンケン</t>
    </rPh>
    <rPh sb="11" eb="12">
      <t>ゾウ</t>
    </rPh>
    <phoneticPr fontId="12"/>
  </si>
  <si>
    <t>-</t>
  </si>
  <si>
    <r>
      <t>令和３年度</t>
    </r>
    <r>
      <rPr>
        <sz val="9"/>
        <rFont val="ＭＳ Ｐゴシック"/>
        <family val="3"/>
        <charset val="128"/>
      </rPr>
      <t>※前年度</t>
    </r>
    <rPh sb="0" eb="2">
      <t>レイワ</t>
    </rPh>
    <rPh sb="3" eb="5">
      <t>ネンド</t>
    </rPh>
    <rPh sb="4" eb="5">
      <t>ド</t>
    </rPh>
    <rPh sb="5" eb="7">
      <t>ヘイネンド</t>
    </rPh>
    <rPh sb="6" eb="9">
      <t>ゼンネンド</t>
    </rPh>
    <phoneticPr fontId="4"/>
  </si>
  <si>
    <r>
      <t>令和４年度</t>
    </r>
    <r>
      <rPr>
        <sz val="9"/>
        <rFont val="ＭＳ Ｐゴシック"/>
        <family val="3"/>
        <charset val="128"/>
      </rPr>
      <t>※当年度</t>
    </r>
    <rPh sb="0" eb="2">
      <t>レイワ</t>
    </rPh>
    <rPh sb="3" eb="5">
      <t>ネンド</t>
    </rPh>
    <rPh sb="4" eb="5">
      <t>ド</t>
    </rPh>
    <rPh sb="5" eb="7">
      <t>ヘイネンド</t>
    </rPh>
    <rPh sb="6" eb="9">
      <t>トウネンド</t>
    </rPh>
    <phoneticPr fontId="4"/>
  </si>
  <si>
    <t>令和４年度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</si>
  <si>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令和４年度第4四半期
−令和３年度第4四半期</t>
    <rPh sb="0" eb="2">
      <t>レイワ</t>
    </rPh>
    <rPh sb="3" eb="5">
      <t>ネンド</t>
    </rPh>
    <rPh sb="5" eb="6">
      <t>ダイ</t>
    </rPh>
    <rPh sb="7" eb="10">
      <t>シハンキ</t>
    </rPh>
    <rPh sb="12" eb="14">
      <t>レイワ</t>
    </rPh>
    <rPh sb="15" eb="17">
      <t>ネンド</t>
    </rPh>
    <rPh sb="17" eb="18">
      <t>ダイ</t>
    </rPh>
    <rPh sb="19" eb="22">
      <t>シハンキ</t>
    </rPh>
    <phoneticPr fontId="12"/>
  </si>
  <si>
    <t>年度末での精算払案件の増による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</si>
</sst>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4"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63">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 fillId="0" borderId="1" xfId="2" applyNumberFormat="1" applyFont="1" applyFill="1" applyBorder="1" applyAlignment="1">
      <alignment horizontal="left"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0" fontId="1" fillId="0" borderId="0" xfId="2" applyNumberFormat="1" applyFont="1" applyFill="1" applyBorder="1">
      <alignment vertical="center"/>
    </xf>
    <xf numFmtId="38" fontId="1" fillId="0" borderId="1" xfId="2" applyFont="1" applyFill="1" applyBorder="1" applyAlignment="1">
      <alignment horizontal="right" vertical="center"/>
    </xf>
    <xf numFmtId="38" fontId="6" fillId="0" borderId="1" xfId="2" applyFont="1" applyFill="1" applyBorder="1" applyAlignment="1">
      <alignment horizontal="right" vertical="center"/>
    </xf>
    <xf numFmtId="176" fontId="1" fillId="2" borderId="1" xfId="2" applyNumberFormat="1" applyFont="1" applyFill="1" applyBorder="1" applyAlignment="1">
      <alignment horizontal="left" vertical="center" wrapText="1"/>
    </xf>
    <xf numFmtId="176" fontId="1" fillId="0" borderId="1" xfId="2" applyNumberFormat="1" applyFont="1" applyFill="1" applyBorder="1" applyAlignment="1">
      <alignment horizontal="left" vertical="center"/>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1" xfId="2" applyNumberFormat="1" applyFont="1" applyFill="1" applyBorder="1" applyAlignment="1">
      <alignment horizontal="left" vertical="center" wrapText="1"/>
    </xf>
    <xf numFmtId="38" fontId="13" fillId="0" borderId="1" xfId="2" applyFont="1" applyBorder="1">
      <alignment vertical="center"/>
    </xf>
    <xf numFmtId="38" fontId="13" fillId="0" borderId="1" xfId="0" applyNumberFormat="1" applyFont="1" applyBorder="1">
      <alignment vertical="center"/>
    </xf>
    <xf numFmtId="176" fontId="1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xf numFmtId="176" fontId="1" fillId="0" borderId="10" xfId="2" applyNumberFormat="1" applyFont="1" applyFill="1" applyBorder="1" applyAlignment="1">
      <alignment horizontal="center" vertical="center" wrapText="1"/>
    </xf>
    <xf numFmtId="176" fontId="1" fillId="0" borderId="11" xfId="2" applyNumberFormat="1" applyFont="1" applyFill="1" applyBorder="1" applyAlignment="1">
      <alignment horizontal="center" vertical="center" wrapText="1"/>
    </xf>
    <xf numFmtId="176" fontId="1" fillId="0" borderId="12" xfId="2" applyNumberFormat="1" applyFont="1" applyFill="1" applyBorder="1" applyAlignment="1">
      <alignment horizontal="center" vertical="center" wrapText="1"/>
    </xf>
    <xf numFmtId="176" fontId="1" fillId="0" borderId="13" xfId="2" applyNumberFormat="1" applyFont="1" applyFill="1" applyBorder="1" applyAlignment="1">
      <alignment horizontal="center" vertical="center" wrapText="1"/>
    </xf>
  </cellXfs>
  <cellStyles count="6">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6D82-C622-4E4D-B1A2-F83BB8F91ABA}">
  <sheetPr>
    <tabColor rgb="FFFF0000"/>
    <pageSetUpPr fitToPage="1"/>
  </sheetPr>
  <dimension ref="B1:R43"/>
  <sheetViews>
    <sheetView tabSelected="1" view="pageBreakPreview" zoomScale="85" zoomScaleNormal="90" zoomScaleSheetLayoutView="85" workbookViewId="0">
      <selection activeCell="N21" sqref="N21"/>
    </sheetView>
  </sheetViews>
  <sheetFormatPr defaultColWidth="9" defaultRowHeight="12" x14ac:dyDescent="0.2"/>
  <cols>
    <col min="1" max="1" width="2.109375" style="1" customWidth="1"/>
    <col min="2" max="2" width="2.88671875" style="1" customWidth="1"/>
    <col min="3" max="4" width="5" style="1" customWidth="1"/>
    <col min="5" max="5" width="27.77734375" style="2" customWidth="1"/>
    <col min="6" max="11" width="12.77734375" style="1" customWidth="1"/>
    <col min="12" max="12" width="11.6640625" style="1" customWidth="1"/>
    <col min="13" max="13" width="11.6640625" style="3" customWidth="1"/>
    <col min="14" max="16" width="11.6640625" style="1" customWidth="1"/>
    <col min="17" max="17" width="75.21875" style="1" customWidth="1"/>
    <col min="18" max="18" width="3.44140625" style="1" customWidth="1"/>
    <col min="19" max="16384" width="9" style="1"/>
  </cols>
  <sheetData>
    <row r="1" spans="2:18" ht="20.100000000000001" customHeight="1" x14ac:dyDescent="0.2"/>
    <row r="2" spans="2:18" ht="19.5" customHeight="1" x14ac:dyDescent="0.2">
      <c r="B2" s="4"/>
      <c r="C2" s="5" t="s">
        <v>39</v>
      </c>
      <c r="D2" s="6"/>
      <c r="E2" s="6"/>
      <c r="F2" s="6"/>
      <c r="G2" s="6"/>
      <c r="H2" s="6"/>
      <c r="I2" s="6"/>
      <c r="J2" s="6"/>
      <c r="K2" s="6"/>
      <c r="L2" s="6"/>
      <c r="N2" s="6"/>
      <c r="O2" s="6"/>
      <c r="P2" s="6"/>
      <c r="Q2" s="6"/>
      <c r="R2" s="6"/>
    </row>
    <row r="3" spans="2:18" ht="20.100000000000001" customHeight="1" x14ac:dyDescent="0.2">
      <c r="B3" s="4"/>
      <c r="C3" s="5" t="s">
        <v>23</v>
      </c>
      <c r="D3" s="6"/>
      <c r="E3" s="6"/>
      <c r="F3" s="6"/>
      <c r="G3" s="6"/>
      <c r="H3" s="6"/>
      <c r="I3" s="6"/>
      <c r="J3" s="6"/>
      <c r="K3" s="6"/>
      <c r="L3" s="6"/>
      <c r="N3" s="6"/>
      <c r="O3" s="6"/>
      <c r="P3" s="6"/>
      <c r="Q3" s="6"/>
      <c r="R3" s="6"/>
    </row>
    <row r="4" spans="2:18" ht="20.100000000000001" customHeight="1" x14ac:dyDescent="0.2">
      <c r="B4" s="4"/>
      <c r="C4" s="5"/>
      <c r="D4" s="6"/>
      <c r="E4" s="6"/>
      <c r="F4" s="6"/>
      <c r="G4" s="6"/>
      <c r="H4" s="6"/>
      <c r="I4" s="6"/>
      <c r="J4" s="6"/>
      <c r="K4" s="6"/>
      <c r="L4" s="6"/>
      <c r="N4" s="6"/>
      <c r="O4" s="6"/>
      <c r="P4" s="6"/>
      <c r="Q4" s="6"/>
      <c r="R4" s="6"/>
    </row>
    <row r="5" spans="2:18" ht="20.100000000000001" customHeight="1" x14ac:dyDescent="0.2">
      <c r="B5" s="4"/>
      <c r="C5" s="7" t="s">
        <v>0</v>
      </c>
      <c r="D5" s="4"/>
      <c r="E5" s="8"/>
      <c r="F5" s="4"/>
      <c r="G5" s="4"/>
      <c r="H5" s="4"/>
      <c r="I5" s="4"/>
      <c r="J5" s="4"/>
      <c r="K5" s="4"/>
      <c r="L5" s="4"/>
      <c r="N5" s="4"/>
      <c r="O5" s="4"/>
      <c r="P5" s="4"/>
      <c r="Q5" s="10" t="s">
        <v>25</v>
      </c>
      <c r="R5" s="4"/>
    </row>
    <row r="6" spans="2:18" ht="20.100000000000001" customHeight="1" x14ac:dyDescent="0.2">
      <c r="B6" s="4"/>
      <c r="C6" s="45" t="s">
        <v>1</v>
      </c>
      <c r="D6" s="45"/>
      <c r="E6" s="45"/>
      <c r="F6" s="45" t="s">
        <v>38</v>
      </c>
      <c r="G6" s="45"/>
      <c r="H6" s="45"/>
      <c r="I6" s="45"/>
      <c r="J6" s="45"/>
      <c r="K6" s="45"/>
      <c r="L6" s="45"/>
      <c r="M6" s="45" t="s">
        <v>37</v>
      </c>
      <c r="N6" s="45"/>
      <c r="O6" s="59" t="s">
        <v>40</v>
      </c>
      <c r="P6" s="60"/>
      <c r="Q6" s="46" t="s">
        <v>2</v>
      </c>
      <c r="R6" s="10"/>
    </row>
    <row r="7" spans="2:18" ht="20.100000000000001" customHeight="1" x14ac:dyDescent="0.2">
      <c r="B7" s="4"/>
      <c r="C7" s="45"/>
      <c r="D7" s="45"/>
      <c r="E7" s="45"/>
      <c r="F7" s="47" t="s">
        <v>3</v>
      </c>
      <c r="G7" s="49" t="s">
        <v>4</v>
      </c>
      <c r="H7" s="50"/>
      <c r="I7" s="50"/>
      <c r="J7" s="50"/>
      <c r="K7" s="51"/>
      <c r="L7" s="52" t="s">
        <v>5</v>
      </c>
      <c r="M7" s="47" t="s">
        <v>6</v>
      </c>
      <c r="N7" s="52" t="s">
        <v>5</v>
      </c>
      <c r="O7" s="61"/>
      <c r="P7" s="62"/>
      <c r="Q7" s="46"/>
      <c r="R7" s="11"/>
    </row>
    <row r="8" spans="2:18" ht="20.100000000000001" customHeight="1" x14ac:dyDescent="0.2">
      <c r="B8" s="4"/>
      <c r="C8" s="45"/>
      <c r="D8" s="45"/>
      <c r="E8" s="45"/>
      <c r="F8" s="48"/>
      <c r="G8" s="55" t="s">
        <v>7</v>
      </c>
      <c r="H8" s="55" t="s">
        <v>8</v>
      </c>
      <c r="I8" s="55" t="s">
        <v>9</v>
      </c>
      <c r="J8" s="57" t="s">
        <v>10</v>
      </c>
      <c r="K8" s="52" t="s">
        <v>11</v>
      </c>
      <c r="L8" s="53"/>
      <c r="M8" s="47"/>
      <c r="N8" s="53"/>
      <c r="O8" s="28" t="s">
        <v>28</v>
      </c>
      <c r="P8" s="28" t="s">
        <v>29</v>
      </c>
      <c r="Q8" s="46"/>
      <c r="R8" s="11"/>
    </row>
    <row r="9" spans="2:18" ht="20.100000000000001" customHeight="1" x14ac:dyDescent="0.2">
      <c r="B9" s="4"/>
      <c r="C9" s="45"/>
      <c r="D9" s="45"/>
      <c r="E9" s="45"/>
      <c r="F9" s="48"/>
      <c r="G9" s="56"/>
      <c r="H9" s="56"/>
      <c r="I9" s="56"/>
      <c r="J9" s="56"/>
      <c r="K9" s="58"/>
      <c r="L9" s="54"/>
      <c r="M9" s="47"/>
      <c r="N9" s="54"/>
      <c r="O9" s="29" t="s">
        <v>30</v>
      </c>
      <c r="P9" s="29" t="s">
        <v>31</v>
      </c>
      <c r="Q9" s="46"/>
      <c r="R9" s="11"/>
    </row>
    <row r="10" spans="2:18" ht="20.100000000000001" customHeight="1" x14ac:dyDescent="0.2">
      <c r="B10" s="4"/>
      <c r="C10" s="43" t="s">
        <v>26</v>
      </c>
      <c r="D10" s="44"/>
      <c r="E10" s="44"/>
      <c r="F10" s="12"/>
      <c r="G10" s="12"/>
      <c r="H10" s="12"/>
      <c r="I10" s="12"/>
      <c r="J10" s="12"/>
      <c r="K10" s="12"/>
      <c r="L10" s="12"/>
      <c r="M10" s="13"/>
      <c r="N10" s="14"/>
      <c r="O10" s="14"/>
      <c r="P10" s="14"/>
      <c r="Q10" s="15"/>
      <c r="R10" s="16"/>
    </row>
    <row r="11" spans="2:18" ht="20.100000000000001" customHeight="1" x14ac:dyDescent="0.2">
      <c r="B11" s="4"/>
      <c r="C11" s="17"/>
      <c r="D11" s="43" t="s">
        <v>21</v>
      </c>
      <c r="E11" s="44"/>
      <c r="F11" s="19"/>
      <c r="G11" s="19"/>
      <c r="H11" s="19"/>
      <c r="I11" s="19"/>
      <c r="J11" s="19"/>
      <c r="K11" s="19"/>
      <c r="L11" s="12"/>
      <c r="M11" s="13"/>
      <c r="N11" s="14"/>
      <c r="O11" s="14"/>
      <c r="P11" s="14"/>
      <c r="Q11" s="15"/>
      <c r="R11" s="16"/>
    </row>
    <row r="12" spans="2:18" ht="20.100000000000001" customHeight="1" x14ac:dyDescent="0.2">
      <c r="B12" s="4"/>
      <c r="C12" s="17"/>
      <c r="D12" s="17"/>
      <c r="E12" s="18" t="s">
        <v>12</v>
      </c>
      <c r="F12" s="19">
        <f>TRUNC('Ｒ4 旅費庁費 (円単位)'!F12/1000,0)</f>
        <v>4300</v>
      </c>
      <c r="G12" s="19">
        <f>TRUNC('Ｒ4 旅費庁費 (円単位)'!G12/1000,0)</f>
        <v>300</v>
      </c>
      <c r="H12" s="19">
        <f>TRUNC('Ｒ4 旅費庁費 (円単位)'!H12/1000,0)</f>
        <v>358</v>
      </c>
      <c r="I12" s="19">
        <f>TRUNC('Ｒ4 旅費庁費 (円単位)'!I12/1000,0)</f>
        <v>1391</v>
      </c>
      <c r="J12" s="19">
        <f>TRUNC('Ｒ4 旅費庁費 (円単位)'!J12/1000,0)</f>
        <v>1761</v>
      </c>
      <c r="K12" s="19">
        <f>SUM(G12:J12)</f>
        <v>3810</v>
      </c>
      <c r="L12" s="20">
        <f>J12/K12</f>
        <v>0.46220472440944882</v>
      </c>
      <c r="M12" s="19">
        <f>TRUNC('Ｒ4 旅費庁費 (円単位)'!M12/1000,0)</f>
        <v>1296</v>
      </c>
      <c r="N12" s="20">
        <f>'Ｒ4 旅費庁費 (円単位)'!N12</f>
        <v>0.52588266309748333</v>
      </c>
      <c r="O12" s="31">
        <f>J12-M12</f>
        <v>465</v>
      </c>
      <c r="P12" s="20">
        <f>L12-N12</f>
        <v>-6.3677938688034508E-2</v>
      </c>
      <c r="Q12" s="27"/>
      <c r="R12" s="21"/>
    </row>
    <row r="13" spans="2:18" ht="20.100000000000001" customHeight="1" x14ac:dyDescent="0.2">
      <c r="B13" s="4"/>
      <c r="C13" s="17"/>
      <c r="D13" s="22"/>
      <c r="E13" s="18" t="s">
        <v>13</v>
      </c>
      <c r="F13" s="19">
        <f>TRUNC('Ｒ4 旅費庁費 (円単位)'!F13/1000,0)</f>
        <v>190683</v>
      </c>
      <c r="G13" s="19">
        <f>TRUNC('Ｒ4 旅費庁費 (円単位)'!G13/1000,0)</f>
        <v>24694</v>
      </c>
      <c r="H13" s="19">
        <f>TRUNC('Ｒ4 旅費庁費 (円単位)'!H13/1000,0)</f>
        <v>31684</v>
      </c>
      <c r="I13" s="19">
        <f>TRUNC('Ｒ4 旅費庁費 (円単位)'!I13/1000,0)</f>
        <v>39401</v>
      </c>
      <c r="J13" s="19">
        <f>TRUNC('Ｒ4 旅費庁費 (円単位)'!J13/1000,0)</f>
        <v>82080</v>
      </c>
      <c r="K13" s="19">
        <f>SUM(G13:J13)</f>
        <v>177859</v>
      </c>
      <c r="L13" s="20">
        <f>J13/K13</f>
        <v>0.46148915714133104</v>
      </c>
      <c r="M13" s="19">
        <f>TRUNC('Ｒ4 旅費庁費 (円単位)'!M13/1000,0)</f>
        <v>72311</v>
      </c>
      <c r="N13" s="20">
        <f>'Ｒ4 旅費庁費 (円単位)'!N13</f>
        <v>0.40505659497846536</v>
      </c>
      <c r="O13" s="31">
        <f>J13-M13</f>
        <v>9769</v>
      </c>
      <c r="P13" s="20">
        <f>L13-N13</f>
        <v>5.6432562162865685E-2</v>
      </c>
      <c r="Q13" s="41" t="s">
        <v>35</v>
      </c>
      <c r="R13" s="21"/>
    </row>
    <row r="14" spans="2:18" ht="20.100000000000001" customHeight="1" x14ac:dyDescent="0.2">
      <c r="B14" s="4"/>
      <c r="C14" s="17"/>
      <c r="D14" s="43" t="s">
        <v>19</v>
      </c>
      <c r="E14" s="44"/>
      <c r="F14" s="19"/>
      <c r="G14" s="19"/>
      <c r="H14" s="19"/>
      <c r="I14" s="19"/>
      <c r="J14" s="19"/>
      <c r="K14" s="19"/>
      <c r="L14" s="25"/>
      <c r="M14" s="13"/>
      <c r="N14" s="14"/>
      <c r="O14" s="32"/>
      <c r="P14" s="14"/>
      <c r="Q14" s="15"/>
      <c r="R14" s="16"/>
    </row>
    <row r="15" spans="2:18" ht="20.100000000000001" customHeight="1" x14ac:dyDescent="0.2">
      <c r="B15" s="4"/>
      <c r="C15" s="17"/>
      <c r="D15" s="17"/>
      <c r="E15" s="18" t="s">
        <v>12</v>
      </c>
      <c r="F15" s="19">
        <f>TRUNC('Ｒ4 旅費庁費 (円単位)'!F15/1000,0)</f>
        <v>21120</v>
      </c>
      <c r="G15" s="19">
        <f>TRUNC('Ｒ4 旅費庁費 (円単位)'!G15/1000,0)</f>
        <v>858</v>
      </c>
      <c r="H15" s="19">
        <f>TRUNC('Ｒ4 旅費庁費 (円単位)'!H15/1000,0)</f>
        <v>1953</v>
      </c>
      <c r="I15" s="19">
        <f>TRUNC('Ｒ4 旅費庁費 (円単位)'!I15/1000,0)</f>
        <v>4371</v>
      </c>
      <c r="J15" s="19">
        <f>TRUNC('Ｒ4 旅費庁費 (円単位)'!J15/1000,0)</f>
        <v>6063</v>
      </c>
      <c r="K15" s="19">
        <f>SUM(G15:J15)</f>
        <v>13245</v>
      </c>
      <c r="L15" s="20">
        <f>J15/K15</f>
        <v>0.45775764439411099</v>
      </c>
      <c r="M15" s="19">
        <f>TRUNC('Ｒ4 旅費庁費 (円単位)'!M15/1000,0)</f>
        <v>3768</v>
      </c>
      <c r="N15" s="20">
        <f>'Ｒ4 旅費庁費 (円単位)'!N15</f>
        <v>0.40123179123960906</v>
      </c>
      <c r="O15" s="31">
        <f>J15-M15</f>
        <v>2295</v>
      </c>
      <c r="P15" s="20">
        <f>L15-N15</f>
        <v>5.6525853154501926E-2</v>
      </c>
      <c r="Q15" s="42" t="s">
        <v>41</v>
      </c>
      <c r="R15" s="21"/>
    </row>
    <row r="16" spans="2:18" ht="20.100000000000001" customHeight="1" x14ac:dyDescent="0.2">
      <c r="B16" s="4"/>
      <c r="C16" s="17"/>
      <c r="D16" s="22"/>
      <c r="E16" s="18" t="s">
        <v>32</v>
      </c>
      <c r="F16" s="19">
        <f>TRUNC('Ｒ4 旅費庁費 (円単位)'!F16/1000,0)</f>
        <v>301084</v>
      </c>
      <c r="G16" s="19">
        <f>TRUNC('Ｒ4 旅費庁費 (円単位)'!G16/1000,0)</f>
        <v>39487</v>
      </c>
      <c r="H16" s="19">
        <f>TRUNC('Ｒ4 旅費庁費 (円単位)'!H16/1000,0)</f>
        <v>51191</v>
      </c>
      <c r="I16" s="19">
        <f>TRUNC('Ｒ4 旅費庁費 (円単位)'!I16/1000,0)</f>
        <v>79629</v>
      </c>
      <c r="J16" s="19">
        <f>TRUNC('Ｒ4 旅費庁費 (円単位)'!J16/1000,0)</f>
        <v>110054</v>
      </c>
      <c r="K16" s="19">
        <f>SUM(G16:J16)</f>
        <v>280361</v>
      </c>
      <c r="L16" s="20">
        <f>J16/K16</f>
        <v>0.3925438987590999</v>
      </c>
      <c r="M16" s="19">
        <f>TRUNC('Ｒ4 旅費庁費 (円単位)'!M16/1000,0)</f>
        <v>118169</v>
      </c>
      <c r="N16" s="20">
        <f>'Ｒ4 旅費庁費 (円単位)'!N16</f>
        <v>0.40836277755467271</v>
      </c>
      <c r="O16" s="31">
        <f>J16-M16</f>
        <v>-8115</v>
      </c>
      <c r="P16" s="20">
        <f>L16-N16</f>
        <v>-1.5818878795572811E-2</v>
      </c>
      <c r="Q16" s="40"/>
      <c r="R16" s="21"/>
    </row>
    <row r="17" spans="2:18" ht="20.100000000000001" customHeight="1" x14ac:dyDescent="0.2">
      <c r="B17" s="4"/>
      <c r="C17" s="17"/>
      <c r="D17" s="43" t="s">
        <v>20</v>
      </c>
      <c r="E17" s="44"/>
      <c r="F17" s="19"/>
      <c r="G17" s="19"/>
      <c r="H17" s="19"/>
      <c r="I17" s="19"/>
      <c r="J17" s="19"/>
      <c r="K17" s="19"/>
      <c r="L17" s="25"/>
      <c r="M17" s="13"/>
      <c r="N17" s="14"/>
      <c r="O17" s="32"/>
      <c r="P17" s="14"/>
      <c r="Q17" s="15"/>
      <c r="R17" s="16"/>
    </row>
    <row r="18" spans="2:18" ht="20.100000000000001" customHeight="1" x14ac:dyDescent="0.2">
      <c r="B18" s="4"/>
      <c r="C18" s="17"/>
      <c r="D18" s="17"/>
      <c r="E18" s="18" t="s">
        <v>12</v>
      </c>
      <c r="F18" s="19">
        <f>TRUNC('Ｒ4 旅費庁費 (円単位)'!F18/1000,0)</f>
        <v>1765</v>
      </c>
      <c r="G18" s="19">
        <f>TRUNC('Ｒ4 旅費庁費 (円単位)'!G18/1000,0)</f>
        <v>573</v>
      </c>
      <c r="H18" s="19">
        <f>TRUNC('Ｒ4 旅費庁費 (円単位)'!H18/1000,0)</f>
        <v>150</v>
      </c>
      <c r="I18" s="19">
        <f>TRUNC('Ｒ4 旅費庁費 (円単位)'!I18/1000,0)</f>
        <v>237</v>
      </c>
      <c r="J18" s="19">
        <f>TRUNC('Ｒ4 旅費庁費 (円単位)'!J18/1000,0)</f>
        <v>563</v>
      </c>
      <c r="K18" s="19">
        <f>SUM(G18:J18)</f>
        <v>1523</v>
      </c>
      <c r="L18" s="20">
        <f>J18/K18</f>
        <v>0.36966513460275774</v>
      </c>
      <c r="M18" s="19">
        <f>TRUNC('Ｒ4 旅費庁費 (円単位)'!M18/1000,0)</f>
        <v>404</v>
      </c>
      <c r="N18" s="20">
        <f>'Ｒ4 旅費庁費 (円単位)'!N18</f>
        <v>0.27353139459640935</v>
      </c>
      <c r="O18" s="31">
        <f>J18-M18</f>
        <v>159</v>
      </c>
      <c r="P18" s="20">
        <f t="shared" ref="P18:P19" si="0">L18-N18</f>
        <v>9.6133740006348389E-2</v>
      </c>
      <c r="Q18" s="42" t="s">
        <v>41</v>
      </c>
      <c r="R18" s="21"/>
    </row>
    <row r="19" spans="2:18" ht="20.100000000000001" customHeight="1" x14ac:dyDescent="0.2">
      <c r="B19" s="4"/>
      <c r="C19" s="22"/>
      <c r="D19" s="22"/>
      <c r="E19" s="18" t="s">
        <v>33</v>
      </c>
      <c r="F19" s="19">
        <f>TRUNC('Ｒ4 旅費庁費 (円単位)'!F19/1000,0)</f>
        <v>470355</v>
      </c>
      <c r="G19" s="19">
        <f>TRUNC('Ｒ4 旅費庁費 (円単位)'!G19/1000,0)</f>
        <v>10012</v>
      </c>
      <c r="H19" s="19">
        <f>TRUNC('Ｒ4 旅費庁費 (円単位)'!H19/1000,0)</f>
        <v>41984</v>
      </c>
      <c r="I19" s="19">
        <f>TRUNC('Ｒ4 旅費庁費 (円単位)'!I19/1000,0)</f>
        <v>43338</v>
      </c>
      <c r="J19" s="19">
        <f>TRUNC('Ｒ4 旅費庁費 (円単位)'!J19/1000,0)</f>
        <v>237547</v>
      </c>
      <c r="K19" s="19">
        <f>SUM(G19:J19)</f>
        <v>332881</v>
      </c>
      <c r="L19" s="20">
        <f>J19/K19</f>
        <v>0.71360936791225693</v>
      </c>
      <c r="M19" s="19">
        <f>TRUNC('Ｒ4 旅費庁費 (円単位)'!M19/1000,0)</f>
        <v>345530</v>
      </c>
      <c r="N19" s="20">
        <f>'Ｒ4 旅費庁費 (円単位)'!N19</f>
        <v>0.64890479147023805</v>
      </c>
      <c r="O19" s="31">
        <f>J19-M19</f>
        <v>-107983</v>
      </c>
      <c r="P19" s="20">
        <f t="shared" si="0"/>
        <v>6.470457644201888E-2</v>
      </c>
      <c r="Q19" s="40"/>
      <c r="R19" s="21"/>
    </row>
    <row r="20" spans="2:18" ht="20.100000000000001" customHeight="1" x14ac:dyDescent="0.2">
      <c r="B20" s="4"/>
      <c r="C20" s="4" t="s">
        <v>14</v>
      </c>
      <c r="D20" s="4"/>
      <c r="E20" s="9"/>
      <c r="F20" s="4"/>
      <c r="G20" s="4"/>
      <c r="H20" s="4"/>
      <c r="I20" s="4"/>
      <c r="J20" s="4"/>
      <c r="K20" s="4"/>
      <c r="L20" s="23"/>
      <c r="N20" s="24"/>
      <c r="O20" s="30"/>
      <c r="P20" s="30"/>
      <c r="Q20" s="4"/>
      <c r="R20" s="4"/>
    </row>
    <row r="21" spans="2:18" ht="20.100000000000001" customHeight="1" x14ac:dyDescent="0.2"/>
    <row r="22" spans="2:18" ht="20.100000000000001" customHeight="1" x14ac:dyDescent="0.2">
      <c r="B22" s="4"/>
      <c r="C22" s="7" t="s">
        <v>15</v>
      </c>
      <c r="D22" s="4"/>
      <c r="E22" s="8"/>
      <c r="F22" s="4"/>
      <c r="G22" s="4"/>
      <c r="H22" s="4"/>
      <c r="I22" s="4"/>
      <c r="J22" s="4"/>
      <c r="K22" s="4"/>
      <c r="L22" s="4"/>
      <c r="N22" s="4"/>
      <c r="O22" s="4"/>
      <c r="P22" s="4"/>
      <c r="Q22" s="10" t="s">
        <v>24</v>
      </c>
      <c r="R22" s="4"/>
    </row>
    <row r="23" spans="2:18" ht="20.100000000000001" customHeight="1" x14ac:dyDescent="0.2">
      <c r="B23" s="4"/>
      <c r="C23" s="45" t="s">
        <v>1</v>
      </c>
      <c r="D23" s="45"/>
      <c r="E23" s="45"/>
      <c r="F23" s="45" t="str">
        <f>$F$6</f>
        <v>令和４年度※当年度</v>
      </c>
      <c r="G23" s="45"/>
      <c r="H23" s="45"/>
      <c r="I23" s="45"/>
      <c r="J23" s="45"/>
      <c r="K23" s="45"/>
      <c r="L23" s="45"/>
      <c r="M23" s="45" t="str">
        <f>$M$6</f>
        <v>令和３年度※前年度</v>
      </c>
      <c r="N23" s="45"/>
      <c r="O23" s="59" t="s">
        <v>40</v>
      </c>
      <c r="P23" s="60"/>
      <c r="Q23" s="46" t="s">
        <v>2</v>
      </c>
      <c r="R23" s="10"/>
    </row>
    <row r="24" spans="2:18" ht="20.100000000000001" customHeight="1" x14ac:dyDescent="0.2">
      <c r="B24" s="4"/>
      <c r="C24" s="45"/>
      <c r="D24" s="45"/>
      <c r="E24" s="45"/>
      <c r="F24" s="47" t="s">
        <v>3</v>
      </c>
      <c r="G24" s="49" t="s">
        <v>4</v>
      </c>
      <c r="H24" s="50"/>
      <c r="I24" s="50"/>
      <c r="J24" s="50"/>
      <c r="K24" s="51"/>
      <c r="L24" s="52" t="s">
        <v>5</v>
      </c>
      <c r="M24" s="47" t="s">
        <v>6</v>
      </c>
      <c r="N24" s="52" t="s">
        <v>5</v>
      </c>
      <c r="O24" s="61"/>
      <c r="P24" s="62"/>
      <c r="Q24" s="46"/>
      <c r="R24" s="11"/>
    </row>
    <row r="25" spans="2:18" ht="20.100000000000001" customHeight="1" x14ac:dyDescent="0.2">
      <c r="B25" s="4"/>
      <c r="C25" s="45"/>
      <c r="D25" s="45"/>
      <c r="E25" s="45"/>
      <c r="F25" s="48"/>
      <c r="G25" s="55" t="s">
        <v>7</v>
      </c>
      <c r="H25" s="55" t="s">
        <v>8</v>
      </c>
      <c r="I25" s="55" t="s">
        <v>9</v>
      </c>
      <c r="J25" s="57" t="s">
        <v>10</v>
      </c>
      <c r="K25" s="52" t="s">
        <v>11</v>
      </c>
      <c r="L25" s="53"/>
      <c r="M25" s="47"/>
      <c r="N25" s="53"/>
      <c r="O25" s="35" t="s">
        <v>28</v>
      </c>
      <c r="P25" s="35" t="s">
        <v>29</v>
      </c>
      <c r="Q25" s="46"/>
      <c r="R25" s="11"/>
    </row>
    <row r="26" spans="2:18" ht="20.100000000000001" customHeight="1" x14ac:dyDescent="0.2">
      <c r="B26" s="4"/>
      <c r="C26" s="45"/>
      <c r="D26" s="45"/>
      <c r="E26" s="45"/>
      <c r="F26" s="48"/>
      <c r="G26" s="56"/>
      <c r="H26" s="56"/>
      <c r="I26" s="56"/>
      <c r="J26" s="56"/>
      <c r="K26" s="58"/>
      <c r="L26" s="54"/>
      <c r="M26" s="47"/>
      <c r="N26" s="54"/>
      <c r="O26" s="36" t="s">
        <v>30</v>
      </c>
      <c r="P26" s="36" t="s">
        <v>31</v>
      </c>
      <c r="Q26" s="46"/>
      <c r="R26" s="11"/>
    </row>
    <row r="27" spans="2:18" ht="20.100000000000001" customHeight="1" x14ac:dyDescent="0.2">
      <c r="B27" s="4"/>
      <c r="C27" s="43" t="s">
        <v>26</v>
      </c>
      <c r="D27" s="44"/>
      <c r="E27" s="44"/>
      <c r="F27" s="12"/>
      <c r="G27" s="12"/>
      <c r="H27" s="12"/>
      <c r="I27" s="12"/>
      <c r="J27" s="12"/>
      <c r="K27" s="12"/>
      <c r="L27" s="12"/>
      <c r="M27" s="13"/>
      <c r="N27" s="14"/>
      <c r="O27" s="14"/>
      <c r="P27" s="14"/>
      <c r="Q27" s="15"/>
      <c r="R27" s="16"/>
    </row>
    <row r="28" spans="2:18" ht="20.100000000000001" customHeight="1" x14ac:dyDescent="0.2">
      <c r="B28" s="4"/>
      <c r="C28" s="17"/>
      <c r="D28" s="43" t="s">
        <v>16</v>
      </c>
      <c r="E28" s="44"/>
      <c r="F28" s="12"/>
      <c r="G28" s="12"/>
      <c r="H28" s="12"/>
      <c r="I28" s="12"/>
      <c r="J28" s="12"/>
      <c r="K28" s="12"/>
      <c r="L28" s="12"/>
      <c r="M28" s="13"/>
      <c r="N28" s="14"/>
      <c r="O28" s="14"/>
      <c r="P28" s="14"/>
      <c r="Q28" s="15"/>
      <c r="R28" s="16"/>
    </row>
    <row r="29" spans="2:18" ht="20.100000000000001" customHeight="1" x14ac:dyDescent="0.2">
      <c r="B29" s="4"/>
      <c r="C29" s="17"/>
      <c r="D29" s="17"/>
      <c r="E29" s="18" t="s">
        <v>12</v>
      </c>
      <c r="F29" s="19">
        <f>TRUNC('Ｒ4 旅費庁費 (円単位)'!F29/1000,0)</f>
        <v>911695</v>
      </c>
      <c r="G29" s="19">
        <f>TRUNC('Ｒ4 旅費庁費 (円単位)'!G29/1000,0)</f>
        <v>40587</v>
      </c>
      <c r="H29" s="19">
        <f>TRUNC('Ｒ4 旅費庁費 (円単位)'!H29/1000,0)</f>
        <v>120004</v>
      </c>
      <c r="I29" s="19">
        <f>TRUNC('Ｒ4 旅費庁費 (円単位)'!I29/1000,0)</f>
        <v>144005</v>
      </c>
      <c r="J29" s="19">
        <f>TRUNC('Ｒ4 旅費庁費 (円単位)'!J29/1000,0)</f>
        <v>141620</v>
      </c>
      <c r="K29" s="19">
        <f>SUM(G29:J29)</f>
        <v>446216</v>
      </c>
      <c r="L29" s="20">
        <f>J29/K29</f>
        <v>0.31737992362443301</v>
      </c>
      <c r="M29" s="19">
        <f>TRUNC('Ｒ4 旅費庁費 (円単位)'!M29/1000,0)</f>
        <v>69482</v>
      </c>
      <c r="N29" s="20">
        <f>'Ｒ4 旅費庁費 (円単位)'!N29</f>
        <v>0.32595761461108874</v>
      </c>
      <c r="O29" s="31">
        <f>J29-M29</f>
        <v>72138</v>
      </c>
      <c r="P29" s="20">
        <f t="shared" ref="P29:P30" si="1">L29-N29</f>
        <v>-8.5776909866557283E-3</v>
      </c>
      <c r="Q29" s="26"/>
      <c r="R29" s="21"/>
    </row>
    <row r="30" spans="2:18" ht="20.100000000000001" customHeight="1" x14ac:dyDescent="0.2">
      <c r="B30" s="4"/>
      <c r="C30" s="22"/>
      <c r="D30" s="22"/>
      <c r="E30" s="18" t="s">
        <v>13</v>
      </c>
      <c r="F30" s="19">
        <f>TRUNC('Ｒ4 旅費庁費 (円単位)'!F30/1000,0)</f>
        <v>882172</v>
      </c>
      <c r="G30" s="19">
        <f>TRUNC('Ｒ4 旅費庁費 (円単位)'!G30/1000,0)</f>
        <v>148710</v>
      </c>
      <c r="H30" s="19">
        <f>TRUNC('Ｒ4 旅費庁費 (円単位)'!H30/1000,0)</f>
        <v>137810</v>
      </c>
      <c r="I30" s="19">
        <f>TRUNC('Ｒ4 旅費庁費 (円単位)'!I30/1000,0)</f>
        <v>218777</v>
      </c>
      <c r="J30" s="19">
        <f>TRUNC('Ｒ4 旅費庁費 (円単位)'!J30/1000,0)</f>
        <v>305588</v>
      </c>
      <c r="K30" s="19">
        <f>SUM(G30:J30)</f>
        <v>810885</v>
      </c>
      <c r="L30" s="20">
        <f>J30/K30</f>
        <v>0.37685738421601089</v>
      </c>
      <c r="M30" s="19">
        <f>TRUNC('Ｒ4 旅費庁費 (円単位)'!M30/1000,0)</f>
        <v>306406</v>
      </c>
      <c r="N30" s="20">
        <f>'Ｒ4 旅費庁費 (円単位)'!N30</f>
        <v>0.3934425402660861</v>
      </c>
      <c r="O30" s="31">
        <f>J30-M30</f>
        <v>-818</v>
      </c>
      <c r="P30" s="20">
        <f t="shared" si="1"/>
        <v>-1.6585156050075212E-2</v>
      </c>
      <c r="Q30" s="40"/>
      <c r="R30" s="21"/>
    </row>
    <row r="31" spans="2:18" ht="20.100000000000001" customHeight="1" x14ac:dyDescent="0.2">
      <c r="B31" s="4"/>
      <c r="C31" s="4" t="s">
        <v>14</v>
      </c>
      <c r="D31" s="4"/>
      <c r="E31" s="9"/>
      <c r="F31" s="4"/>
      <c r="G31" s="4"/>
      <c r="H31" s="4"/>
      <c r="I31" s="4"/>
      <c r="J31" s="4"/>
      <c r="K31" s="4"/>
      <c r="L31" s="23"/>
      <c r="N31" s="24"/>
      <c r="O31" s="30"/>
      <c r="P31" s="30"/>
      <c r="Q31" s="4"/>
      <c r="R31" s="4"/>
    </row>
    <row r="32" spans="2:18" ht="20.100000000000001" customHeight="1" x14ac:dyDescent="0.2"/>
    <row r="33" spans="2:18" ht="20.100000000000001" customHeight="1" x14ac:dyDescent="0.2">
      <c r="B33" s="4"/>
      <c r="C33" s="7" t="s">
        <v>17</v>
      </c>
      <c r="D33" s="4"/>
      <c r="E33" s="8"/>
      <c r="F33" s="4"/>
      <c r="G33" s="4"/>
      <c r="H33" s="4"/>
      <c r="I33" s="4"/>
      <c r="J33" s="4"/>
      <c r="K33" s="4"/>
      <c r="L33" s="4"/>
      <c r="N33" s="4"/>
      <c r="O33" s="4"/>
      <c r="P33" s="4"/>
      <c r="Q33" s="10" t="s">
        <v>25</v>
      </c>
      <c r="R33" s="4"/>
    </row>
    <row r="34" spans="2:18" ht="20.100000000000001" customHeight="1" x14ac:dyDescent="0.2">
      <c r="B34" s="4"/>
      <c r="C34" s="45" t="s">
        <v>1</v>
      </c>
      <c r="D34" s="45"/>
      <c r="E34" s="45"/>
      <c r="F34" s="45" t="str">
        <f>$F$6</f>
        <v>令和４年度※当年度</v>
      </c>
      <c r="G34" s="45"/>
      <c r="H34" s="45"/>
      <c r="I34" s="45"/>
      <c r="J34" s="45"/>
      <c r="K34" s="45"/>
      <c r="L34" s="45"/>
      <c r="M34" s="45" t="str">
        <f>$M$6</f>
        <v>令和３年度※前年度</v>
      </c>
      <c r="N34" s="45"/>
      <c r="O34" s="59" t="s">
        <v>40</v>
      </c>
      <c r="P34" s="60"/>
      <c r="Q34" s="46" t="s">
        <v>2</v>
      </c>
      <c r="R34" s="10"/>
    </row>
    <row r="35" spans="2:18" ht="20.100000000000001" customHeight="1" x14ac:dyDescent="0.2">
      <c r="B35" s="4"/>
      <c r="C35" s="45"/>
      <c r="D35" s="45"/>
      <c r="E35" s="45"/>
      <c r="F35" s="47" t="s">
        <v>3</v>
      </c>
      <c r="G35" s="49" t="s">
        <v>4</v>
      </c>
      <c r="H35" s="50"/>
      <c r="I35" s="50"/>
      <c r="J35" s="50"/>
      <c r="K35" s="51"/>
      <c r="L35" s="52" t="s">
        <v>5</v>
      </c>
      <c r="M35" s="47" t="s">
        <v>6</v>
      </c>
      <c r="N35" s="52" t="s">
        <v>5</v>
      </c>
      <c r="O35" s="61"/>
      <c r="P35" s="62"/>
      <c r="Q35" s="46"/>
      <c r="R35" s="11"/>
    </row>
    <row r="36" spans="2:18" ht="20.100000000000001" customHeight="1" x14ac:dyDescent="0.2">
      <c r="B36" s="4"/>
      <c r="C36" s="45"/>
      <c r="D36" s="45"/>
      <c r="E36" s="45"/>
      <c r="F36" s="48"/>
      <c r="G36" s="55" t="s">
        <v>7</v>
      </c>
      <c r="H36" s="55" t="s">
        <v>8</v>
      </c>
      <c r="I36" s="55" t="s">
        <v>9</v>
      </c>
      <c r="J36" s="57" t="s">
        <v>10</v>
      </c>
      <c r="K36" s="52" t="s">
        <v>11</v>
      </c>
      <c r="L36" s="53"/>
      <c r="M36" s="47"/>
      <c r="N36" s="53"/>
      <c r="O36" s="35" t="s">
        <v>28</v>
      </c>
      <c r="P36" s="35" t="s">
        <v>29</v>
      </c>
      <c r="Q36" s="46"/>
      <c r="R36" s="11"/>
    </row>
    <row r="37" spans="2:18" ht="20.100000000000001" customHeight="1" x14ac:dyDescent="0.2">
      <c r="B37" s="4"/>
      <c r="C37" s="45"/>
      <c r="D37" s="45"/>
      <c r="E37" s="45"/>
      <c r="F37" s="48"/>
      <c r="G37" s="56"/>
      <c r="H37" s="56"/>
      <c r="I37" s="56"/>
      <c r="J37" s="56"/>
      <c r="K37" s="58"/>
      <c r="L37" s="54"/>
      <c r="M37" s="47"/>
      <c r="N37" s="54"/>
      <c r="O37" s="36" t="s">
        <v>30</v>
      </c>
      <c r="P37" s="36" t="s">
        <v>31</v>
      </c>
      <c r="Q37" s="46"/>
      <c r="R37" s="11"/>
    </row>
    <row r="38" spans="2:18" ht="20.100000000000001" customHeight="1" x14ac:dyDescent="0.2">
      <c r="B38" s="4"/>
      <c r="C38" s="43" t="s">
        <v>26</v>
      </c>
      <c r="D38" s="44"/>
      <c r="E38" s="44"/>
      <c r="F38" s="12"/>
      <c r="G38" s="12"/>
      <c r="H38" s="12"/>
      <c r="I38" s="12"/>
      <c r="J38" s="12"/>
      <c r="K38" s="12"/>
      <c r="L38" s="12"/>
      <c r="M38" s="13"/>
      <c r="N38" s="14"/>
      <c r="O38" s="14"/>
      <c r="P38" s="14"/>
      <c r="Q38" s="15"/>
      <c r="R38" s="16"/>
    </row>
    <row r="39" spans="2:18" ht="20.100000000000001" customHeight="1" x14ac:dyDescent="0.2">
      <c r="B39" s="4"/>
      <c r="C39" s="17"/>
      <c r="D39" s="43" t="s">
        <v>18</v>
      </c>
      <c r="E39" s="44"/>
      <c r="F39" s="12"/>
      <c r="G39" s="12"/>
      <c r="H39" s="12"/>
      <c r="I39" s="12"/>
      <c r="J39" s="12"/>
      <c r="K39" s="12"/>
      <c r="L39" s="12"/>
      <c r="M39" s="13"/>
      <c r="N39" s="14"/>
      <c r="O39" s="14"/>
      <c r="P39" s="14"/>
      <c r="Q39" s="15"/>
      <c r="R39" s="16"/>
    </row>
    <row r="40" spans="2:18" ht="20.100000000000001" customHeight="1" x14ac:dyDescent="0.2">
      <c r="B40" s="4"/>
      <c r="C40" s="17"/>
      <c r="D40" s="17"/>
      <c r="E40" s="18" t="s">
        <v>22</v>
      </c>
      <c r="F40" s="19">
        <v>5306</v>
      </c>
      <c r="G40" s="19">
        <f>TRUNC('Ｒ4 旅費庁費 (円単位)'!G40/1000,0)</f>
        <v>33</v>
      </c>
      <c r="H40" s="19" t="s">
        <v>27</v>
      </c>
      <c r="I40" s="19">
        <f>TRUNC('Ｒ4 旅費庁費 (円単位)'!I40/1000,0)</f>
        <v>193</v>
      </c>
      <c r="J40" s="19">
        <f>TRUNC('Ｒ4 旅費庁費 (円単位)'!J40/1000,0)</f>
        <v>151</v>
      </c>
      <c r="K40" s="19">
        <f>SUM(G40:J40)</f>
        <v>377</v>
      </c>
      <c r="L40" s="20">
        <f>J40/K40</f>
        <v>0.40053050397877982</v>
      </c>
      <c r="M40" s="19">
        <f>TRUNC('Ｒ4 旅費庁費 (円単位)'!M40/1000,0)</f>
        <v>178</v>
      </c>
      <c r="N40" s="20">
        <f>'Ｒ4 旅費庁費 (円単位)'!N40</f>
        <v>0.40876052904136456</v>
      </c>
      <c r="O40" s="31">
        <f t="shared" ref="O40:O42" si="2">J40-M40</f>
        <v>-27</v>
      </c>
      <c r="P40" s="20">
        <f t="shared" ref="P40:P42" si="3">L40-N40</f>
        <v>-8.2300250625847449E-3</v>
      </c>
      <c r="Q40" s="37"/>
      <c r="R40" s="21"/>
    </row>
    <row r="41" spans="2:18" ht="20.100000000000001" customHeight="1" x14ac:dyDescent="0.2">
      <c r="B41" s="4"/>
      <c r="C41" s="17"/>
      <c r="D41" s="17"/>
      <c r="E41" s="18" t="s">
        <v>13</v>
      </c>
      <c r="F41" s="19">
        <v>5</v>
      </c>
      <c r="G41" s="19">
        <f>TRUNC('Ｒ4 旅費庁費 (円単位)'!G41/1000,0)</f>
        <v>0</v>
      </c>
      <c r="H41" s="19">
        <f>TRUNC('Ｒ4 旅費庁費 (円単位)'!H41/1000,0)</f>
        <v>0</v>
      </c>
      <c r="I41" s="19">
        <f>TRUNC('Ｒ4 旅費庁費 (円単位)'!I41/1000,0)</f>
        <v>0</v>
      </c>
      <c r="J41" s="19">
        <f>TRUNC('Ｒ4 旅費庁費 (円単位)'!J41/1000,0)</f>
        <v>0</v>
      </c>
      <c r="K41" s="19">
        <f>SUM(G41:J41)</f>
        <v>0</v>
      </c>
      <c r="L41" s="20" t="s">
        <v>27</v>
      </c>
      <c r="M41" s="19">
        <f>TRUNC('Ｒ4 旅費庁費 (円単位)'!M41/1000,0)</f>
        <v>0</v>
      </c>
      <c r="N41" s="20" t="str">
        <f>'Ｒ4 旅費庁費 (円単位)'!N41</f>
        <v>-</v>
      </c>
      <c r="O41" s="31">
        <f t="shared" si="2"/>
        <v>0</v>
      </c>
      <c r="P41" s="20" t="s">
        <v>27</v>
      </c>
      <c r="Q41" s="33"/>
      <c r="R41" s="21"/>
    </row>
    <row r="42" spans="2:18" ht="20.100000000000001" customHeight="1" x14ac:dyDescent="0.2">
      <c r="B42" s="4"/>
      <c r="C42" s="22"/>
      <c r="D42" s="22"/>
      <c r="E42" s="18" t="s">
        <v>34</v>
      </c>
      <c r="F42" s="19">
        <f>931020+273905</f>
        <v>1204925</v>
      </c>
      <c r="G42" s="19">
        <f>TRUNC('Ｒ4 旅費庁費 (円単位)'!G42/1000,0)</f>
        <v>3570</v>
      </c>
      <c r="H42" s="19">
        <f>TRUNC('Ｒ4 旅費庁費 (円単位)'!H42/1000,0)</f>
        <v>8852</v>
      </c>
      <c r="I42" s="19">
        <f>TRUNC('Ｒ4 旅費庁費 (円単位)'!I42/1000,0)</f>
        <v>12314</v>
      </c>
      <c r="J42" s="19">
        <f>TRUNC('Ｒ4 旅費庁費 (円単位)'!J42/1000,0)</f>
        <v>1232777</v>
      </c>
      <c r="K42" s="19">
        <f>SUM(G42:J42)</f>
        <v>1257513</v>
      </c>
      <c r="L42" s="20">
        <f>J42/K42</f>
        <v>0.98032942800591327</v>
      </c>
      <c r="M42" s="19">
        <f>TRUNC('Ｒ4 旅費庁費 (円単位)'!M42/1000,0)</f>
        <v>1191657</v>
      </c>
      <c r="N42" s="20">
        <f>'Ｒ4 旅費庁費 (円単位)'!N42</f>
        <v>0.9753144878863852</v>
      </c>
      <c r="O42" s="31">
        <f t="shared" si="2"/>
        <v>41120</v>
      </c>
      <c r="P42" s="20">
        <f t="shared" si="3"/>
        <v>5.0149401195280774E-3</v>
      </c>
      <c r="Q42" s="41" t="s">
        <v>35</v>
      </c>
      <c r="R42" s="21"/>
    </row>
    <row r="43" spans="2:18" ht="20.100000000000001" customHeight="1" x14ac:dyDescent="0.2">
      <c r="B43" s="4"/>
      <c r="C43" s="4" t="s">
        <v>14</v>
      </c>
      <c r="D43" s="4"/>
      <c r="E43" s="9"/>
      <c r="F43" s="4"/>
      <c r="G43" s="4"/>
      <c r="H43" s="4"/>
      <c r="I43" s="4"/>
      <c r="J43" s="4"/>
      <c r="K43" s="4"/>
      <c r="L43" s="23"/>
      <c r="N43" s="24"/>
      <c r="O43" s="30"/>
      <c r="P43" s="30"/>
      <c r="Q43" s="4"/>
      <c r="R43" s="4"/>
    </row>
  </sheetData>
  <mergeCells count="53">
    <mergeCell ref="C38:E38"/>
    <mergeCell ref="D39:E39"/>
    <mergeCell ref="N35:N37"/>
    <mergeCell ref="G36:G37"/>
    <mergeCell ref="H36:H37"/>
    <mergeCell ref="I36:I37"/>
    <mergeCell ref="J36:J37"/>
    <mergeCell ref="K36:K37"/>
    <mergeCell ref="C34:E37"/>
    <mergeCell ref="Q34:Q37"/>
    <mergeCell ref="F35:F37"/>
    <mergeCell ref="G35:K35"/>
    <mergeCell ref="L35:L37"/>
    <mergeCell ref="M35:M37"/>
    <mergeCell ref="F34:L34"/>
    <mergeCell ref="M34:N34"/>
    <mergeCell ref="O34:P35"/>
    <mergeCell ref="Q23:Q26"/>
    <mergeCell ref="F24:F26"/>
    <mergeCell ref="G24:K24"/>
    <mergeCell ref="L24:L26"/>
    <mergeCell ref="M24:M26"/>
    <mergeCell ref="F23:L23"/>
    <mergeCell ref="M23:N23"/>
    <mergeCell ref="N24:N26"/>
    <mergeCell ref="G25:G26"/>
    <mergeCell ref="H25:H26"/>
    <mergeCell ref="I25:I26"/>
    <mergeCell ref="J25:J26"/>
    <mergeCell ref="K25:K26"/>
    <mergeCell ref="O23:P24"/>
    <mergeCell ref="Q6:Q9"/>
    <mergeCell ref="F7:F9"/>
    <mergeCell ref="G7:K7"/>
    <mergeCell ref="L7:L9"/>
    <mergeCell ref="M7:M9"/>
    <mergeCell ref="N7:N9"/>
    <mergeCell ref="G8:G9"/>
    <mergeCell ref="H8:H9"/>
    <mergeCell ref="I8:I9"/>
    <mergeCell ref="J8:J9"/>
    <mergeCell ref="K8:K9"/>
    <mergeCell ref="O6:P7"/>
    <mergeCell ref="D11:E11"/>
    <mergeCell ref="C6:E9"/>
    <mergeCell ref="F6:L6"/>
    <mergeCell ref="M6:N6"/>
    <mergeCell ref="C10:E10"/>
    <mergeCell ref="D14:E14"/>
    <mergeCell ref="D17:E17"/>
    <mergeCell ref="C23:E26"/>
    <mergeCell ref="C27:E27"/>
    <mergeCell ref="D28:E28"/>
  </mergeCells>
  <phoneticPr fontId="12"/>
  <pageMargins left="0.23622047244094491" right="0.23622047244094491" top="0.74803149606299213" bottom="0.74803149606299213" header="0.31496062992125984" footer="0.31496062992125984"/>
  <pageSetup paperSize="9" scale="5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E4C0-5219-4205-B3AA-79E388D15CD6}">
  <sheetPr>
    <tabColor rgb="FFFF0000"/>
    <pageSetUpPr fitToPage="1"/>
  </sheetPr>
  <dimension ref="B1:P43"/>
  <sheetViews>
    <sheetView zoomScale="90" zoomScaleNormal="90" workbookViewId="0">
      <selection activeCell="L21" sqref="L21"/>
    </sheetView>
  </sheetViews>
  <sheetFormatPr defaultColWidth="9" defaultRowHeight="12" x14ac:dyDescent="0.2"/>
  <cols>
    <col min="1" max="1" width="2.109375" style="1" customWidth="1"/>
    <col min="2" max="2" width="2.88671875" style="1" customWidth="1"/>
    <col min="3" max="4" width="5" style="1" customWidth="1"/>
    <col min="5" max="5" width="27.77734375" style="2" customWidth="1"/>
    <col min="6" max="11" width="12.77734375" style="1" customWidth="1"/>
    <col min="12" max="12" width="11.6640625" style="1" customWidth="1"/>
    <col min="13" max="13" width="11.6640625" style="3" customWidth="1"/>
    <col min="14" max="14" width="11.6640625" style="1" customWidth="1"/>
    <col min="15" max="15" width="75.21875" style="1" customWidth="1"/>
    <col min="16" max="16" width="3.44140625" style="1" customWidth="1"/>
    <col min="17" max="16384" width="9" style="1"/>
  </cols>
  <sheetData>
    <row r="1" spans="2:16" ht="20.100000000000001" customHeight="1" x14ac:dyDescent="0.2"/>
    <row r="2" spans="2:16" ht="19.5" customHeight="1" x14ac:dyDescent="0.2">
      <c r="B2" s="4"/>
      <c r="C2" s="5" t="s">
        <v>39</v>
      </c>
      <c r="D2" s="6"/>
      <c r="E2" s="6"/>
      <c r="F2" s="6"/>
      <c r="G2" s="6"/>
      <c r="H2" s="6"/>
      <c r="I2" s="6"/>
      <c r="J2" s="6"/>
      <c r="K2" s="6"/>
      <c r="L2" s="6"/>
      <c r="N2" s="6"/>
      <c r="O2" s="6"/>
      <c r="P2" s="6"/>
    </row>
    <row r="3" spans="2:16" ht="20.100000000000001" customHeight="1" x14ac:dyDescent="0.2">
      <c r="B3" s="4"/>
      <c r="C3" s="5" t="s">
        <v>23</v>
      </c>
      <c r="D3" s="6"/>
      <c r="E3" s="6"/>
      <c r="F3" s="6"/>
      <c r="G3" s="6"/>
      <c r="H3" s="6"/>
      <c r="I3" s="6"/>
      <c r="J3" s="6"/>
      <c r="K3" s="6"/>
      <c r="L3" s="6"/>
      <c r="N3" s="6"/>
      <c r="O3" s="6"/>
      <c r="P3" s="6"/>
    </row>
    <row r="4" spans="2:16" ht="20.100000000000001" customHeight="1" x14ac:dyDescent="0.2">
      <c r="B4" s="4"/>
      <c r="C4" s="5"/>
      <c r="D4" s="6"/>
      <c r="E4" s="6"/>
      <c r="F4" s="6"/>
      <c r="G4" s="6"/>
      <c r="H4" s="6"/>
      <c r="I4" s="6"/>
      <c r="J4" s="6"/>
      <c r="K4" s="6"/>
      <c r="L4" s="6"/>
      <c r="N4" s="6"/>
      <c r="O4" s="6"/>
      <c r="P4" s="6"/>
    </row>
    <row r="5" spans="2:16" ht="20.100000000000001" customHeight="1" x14ac:dyDescent="0.2">
      <c r="B5" s="4"/>
      <c r="C5" s="7" t="s">
        <v>0</v>
      </c>
      <c r="D5" s="4"/>
      <c r="E5" s="8"/>
      <c r="F5" s="4"/>
      <c r="G5" s="4"/>
      <c r="H5" s="4"/>
      <c r="I5" s="4"/>
      <c r="J5" s="4"/>
      <c r="K5" s="4"/>
      <c r="L5" s="4"/>
      <c r="N5" s="4"/>
      <c r="O5" s="10" t="s">
        <v>25</v>
      </c>
      <c r="P5" s="4"/>
    </row>
    <row r="6" spans="2:16" ht="20.100000000000001" customHeight="1" x14ac:dyDescent="0.2">
      <c r="B6" s="4"/>
      <c r="C6" s="45" t="s">
        <v>1</v>
      </c>
      <c r="D6" s="45"/>
      <c r="E6" s="45"/>
      <c r="F6" s="45" t="s">
        <v>38</v>
      </c>
      <c r="G6" s="45"/>
      <c r="H6" s="45"/>
      <c r="I6" s="45"/>
      <c r="J6" s="45"/>
      <c r="K6" s="45"/>
      <c r="L6" s="45"/>
      <c r="M6" s="45" t="s">
        <v>37</v>
      </c>
      <c r="N6" s="45"/>
      <c r="O6" s="46" t="s">
        <v>2</v>
      </c>
      <c r="P6" s="10"/>
    </row>
    <row r="7" spans="2:16" ht="20.100000000000001" customHeight="1" x14ac:dyDescent="0.2">
      <c r="B7" s="4"/>
      <c r="C7" s="45"/>
      <c r="D7" s="45"/>
      <c r="E7" s="45"/>
      <c r="F7" s="47" t="s">
        <v>3</v>
      </c>
      <c r="G7" s="49" t="s">
        <v>4</v>
      </c>
      <c r="H7" s="50"/>
      <c r="I7" s="50"/>
      <c r="J7" s="50"/>
      <c r="K7" s="51"/>
      <c r="L7" s="52" t="s">
        <v>5</v>
      </c>
      <c r="M7" s="47" t="s">
        <v>6</v>
      </c>
      <c r="N7" s="52" t="s">
        <v>5</v>
      </c>
      <c r="O7" s="46"/>
      <c r="P7" s="11"/>
    </row>
    <row r="8" spans="2:16" ht="20.100000000000001" customHeight="1" x14ac:dyDescent="0.2">
      <c r="B8" s="4"/>
      <c r="C8" s="45"/>
      <c r="D8" s="45"/>
      <c r="E8" s="45"/>
      <c r="F8" s="48"/>
      <c r="G8" s="55" t="s">
        <v>7</v>
      </c>
      <c r="H8" s="55" t="s">
        <v>8</v>
      </c>
      <c r="I8" s="55" t="s">
        <v>9</v>
      </c>
      <c r="J8" s="57" t="s">
        <v>10</v>
      </c>
      <c r="K8" s="52" t="s">
        <v>11</v>
      </c>
      <c r="L8" s="53"/>
      <c r="M8" s="47"/>
      <c r="N8" s="53"/>
      <c r="O8" s="46"/>
      <c r="P8" s="11"/>
    </row>
    <row r="9" spans="2:16" ht="20.100000000000001" customHeight="1" x14ac:dyDescent="0.2">
      <c r="B9" s="4"/>
      <c r="C9" s="45"/>
      <c r="D9" s="45"/>
      <c r="E9" s="45"/>
      <c r="F9" s="48"/>
      <c r="G9" s="56"/>
      <c r="H9" s="56"/>
      <c r="I9" s="56"/>
      <c r="J9" s="56"/>
      <c r="K9" s="58"/>
      <c r="L9" s="54"/>
      <c r="M9" s="47"/>
      <c r="N9" s="54"/>
      <c r="O9" s="46"/>
      <c r="P9" s="11"/>
    </row>
    <row r="10" spans="2:16" ht="20.100000000000001" customHeight="1" x14ac:dyDescent="0.2">
      <c r="B10" s="4"/>
      <c r="C10" s="43" t="s">
        <v>26</v>
      </c>
      <c r="D10" s="44"/>
      <c r="E10" s="44"/>
      <c r="F10" s="12"/>
      <c r="G10" s="12"/>
      <c r="H10" s="12"/>
      <c r="I10" s="12"/>
      <c r="J10" s="12"/>
      <c r="K10" s="12"/>
      <c r="L10" s="12"/>
      <c r="M10" s="13"/>
      <c r="N10" s="14"/>
      <c r="O10" s="15"/>
      <c r="P10" s="16"/>
    </row>
    <row r="11" spans="2:16" ht="20.100000000000001" customHeight="1" x14ac:dyDescent="0.2">
      <c r="B11" s="4"/>
      <c r="C11" s="17"/>
      <c r="D11" s="43" t="s">
        <v>21</v>
      </c>
      <c r="E11" s="44"/>
      <c r="F11" s="19"/>
      <c r="G11" s="19"/>
      <c r="H11" s="19"/>
      <c r="I11" s="19"/>
      <c r="J11" s="19"/>
      <c r="K11" s="19"/>
      <c r="L11" s="12"/>
      <c r="M11" s="13"/>
      <c r="N11" s="14"/>
      <c r="O11" s="15"/>
      <c r="P11" s="16"/>
    </row>
    <row r="12" spans="2:16" ht="20.100000000000001" customHeight="1" x14ac:dyDescent="0.2">
      <c r="B12" s="4"/>
      <c r="C12" s="17"/>
      <c r="D12" s="17"/>
      <c r="E12" s="18" t="s">
        <v>12</v>
      </c>
      <c r="F12" s="19">
        <v>4300000</v>
      </c>
      <c r="G12" s="19">
        <v>300244</v>
      </c>
      <c r="H12" s="19">
        <v>358856</v>
      </c>
      <c r="I12" s="19">
        <v>1391869</v>
      </c>
      <c r="J12" s="19">
        <v>1761124</v>
      </c>
      <c r="K12" s="19">
        <f>SUM(G12:J12)</f>
        <v>3812093</v>
      </c>
      <c r="L12" s="20">
        <f>J12/K12</f>
        <v>0.46198348256456495</v>
      </c>
      <c r="M12" s="19">
        <v>1296590</v>
      </c>
      <c r="N12" s="20">
        <v>0.52588266309748333</v>
      </c>
      <c r="O12" s="37"/>
      <c r="P12" s="21"/>
    </row>
    <row r="13" spans="2:16" ht="20.100000000000001" customHeight="1" x14ac:dyDescent="0.2">
      <c r="B13" s="4"/>
      <c r="C13" s="17"/>
      <c r="D13" s="22"/>
      <c r="E13" s="18" t="s">
        <v>13</v>
      </c>
      <c r="F13" s="19">
        <v>190683000</v>
      </c>
      <c r="G13" s="19">
        <v>24694468</v>
      </c>
      <c r="H13" s="19">
        <v>31684162</v>
      </c>
      <c r="I13" s="19">
        <v>39401856</v>
      </c>
      <c r="J13" s="19">
        <v>82080608</v>
      </c>
      <c r="K13" s="19">
        <f>SUM(G13:J13)</f>
        <v>177861094</v>
      </c>
      <c r="L13" s="20">
        <f>J13/K13</f>
        <v>0.46148714232017485</v>
      </c>
      <c r="M13" s="19">
        <v>72311093</v>
      </c>
      <c r="N13" s="20">
        <v>0.40505659497846536</v>
      </c>
      <c r="O13" s="34"/>
      <c r="P13" s="21"/>
    </row>
    <row r="14" spans="2:16" ht="20.100000000000001" customHeight="1" x14ac:dyDescent="0.2">
      <c r="B14" s="4"/>
      <c r="C14" s="17"/>
      <c r="D14" s="43" t="s">
        <v>19</v>
      </c>
      <c r="E14" s="44"/>
      <c r="F14" s="19"/>
      <c r="G14" s="19"/>
      <c r="H14" s="19"/>
      <c r="I14" s="19"/>
      <c r="J14" s="19"/>
      <c r="K14" s="19"/>
      <c r="L14" s="25"/>
      <c r="M14" s="19"/>
      <c r="N14" s="14"/>
      <c r="O14" s="15"/>
      <c r="P14" s="16"/>
    </row>
    <row r="15" spans="2:16" ht="20.100000000000001" customHeight="1" x14ac:dyDescent="0.2">
      <c r="B15" s="4"/>
      <c r="C15" s="17"/>
      <c r="D15" s="17"/>
      <c r="E15" s="18" t="s">
        <v>12</v>
      </c>
      <c r="F15" s="19">
        <v>21120000</v>
      </c>
      <c r="G15" s="19">
        <v>858409</v>
      </c>
      <c r="H15" s="19">
        <v>1953736</v>
      </c>
      <c r="I15" s="19">
        <v>4371469</v>
      </c>
      <c r="J15" s="19">
        <v>6063030</v>
      </c>
      <c r="K15" s="19">
        <f>SUM(G15:J15)</f>
        <v>13246644</v>
      </c>
      <c r="L15" s="20">
        <f>J15/K15</f>
        <v>0.45770309823378663</v>
      </c>
      <c r="M15" s="19">
        <v>3768635</v>
      </c>
      <c r="N15" s="20">
        <v>0.40123179123960906</v>
      </c>
      <c r="O15" s="37"/>
      <c r="P15" s="21"/>
    </row>
    <row r="16" spans="2:16" ht="20.100000000000001" customHeight="1" x14ac:dyDescent="0.2">
      <c r="B16" s="4"/>
      <c r="C16" s="17"/>
      <c r="D16" s="22"/>
      <c r="E16" s="18" t="s">
        <v>32</v>
      </c>
      <c r="F16" s="19">
        <v>301084000</v>
      </c>
      <c r="G16" s="19">
        <v>39487255</v>
      </c>
      <c r="H16" s="19">
        <v>51191549</v>
      </c>
      <c r="I16" s="19">
        <v>79629842</v>
      </c>
      <c r="J16" s="19">
        <v>110054575</v>
      </c>
      <c r="K16" s="19">
        <f>SUM(G16:J16)</f>
        <v>280363221</v>
      </c>
      <c r="L16" s="20">
        <f>J16/K16</f>
        <v>0.39254283998970035</v>
      </c>
      <c r="M16" s="19">
        <v>118169102</v>
      </c>
      <c r="N16" s="20">
        <v>0.40836277755467271</v>
      </c>
      <c r="O16" s="34"/>
      <c r="P16" s="21"/>
    </row>
    <row r="17" spans="2:16" ht="20.100000000000001" customHeight="1" x14ac:dyDescent="0.2">
      <c r="B17" s="4"/>
      <c r="C17" s="17"/>
      <c r="D17" s="43" t="s">
        <v>20</v>
      </c>
      <c r="E17" s="44"/>
      <c r="F17" s="19"/>
      <c r="G17" s="19"/>
      <c r="H17" s="19"/>
      <c r="I17" s="19"/>
      <c r="J17" s="19"/>
      <c r="K17" s="19"/>
      <c r="L17" s="25"/>
      <c r="M17" s="19"/>
      <c r="N17" s="14"/>
      <c r="O17" s="15"/>
      <c r="P17" s="16"/>
    </row>
    <row r="18" spans="2:16" ht="20.100000000000001" customHeight="1" x14ac:dyDescent="0.2">
      <c r="B18" s="4"/>
      <c r="C18" s="17"/>
      <c r="D18" s="17"/>
      <c r="E18" s="18" t="s">
        <v>12</v>
      </c>
      <c r="F18" s="19">
        <v>1765000</v>
      </c>
      <c r="G18" s="19">
        <v>573867</v>
      </c>
      <c r="H18" s="19">
        <v>150010</v>
      </c>
      <c r="I18" s="19">
        <v>237793</v>
      </c>
      <c r="J18" s="19">
        <v>563133</v>
      </c>
      <c r="K18" s="19">
        <f>SUM(G18:J18)</f>
        <v>1524803</v>
      </c>
      <c r="L18" s="20">
        <f>J18/K18</f>
        <v>0.36931524924859144</v>
      </c>
      <c r="M18" s="19">
        <v>404112</v>
      </c>
      <c r="N18" s="20">
        <v>0.27353139459640935</v>
      </c>
      <c r="O18" s="37"/>
      <c r="P18" s="21"/>
    </row>
    <row r="19" spans="2:16" ht="20.100000000000001" customHeight="1" x14ac:dyDescent="0.2">
      <c r="B19" s="4"/>
      <c r="C19" s="22"/>
      <c r="D19" s="22"/>
      <c r="E19" s="18" t="s">
        <v>33</v>
      </c>
      <c r="F19" s="19">
        <v>470355000</v>
      </c>
      <c r="G19" s="19">
        <v>10012525</v>
      </c>
      <c r="H19" s="19">
        <v>41984892</v>
      </c>
      <c r="I19" s="19">
        <v>43338105</v>
      </c>
      <c r="J19" s="19">
        <v>237547930</v>
      </c>
      <c r="K19" s="19">
        <f>SUM(G19:J19)</f>
        <v>332883452</v>
      </c>
      <c r="L19" s="20">
        <f>J19/K19</f>
        <v>0.71360690527806714</v>
      </c>
      <c r="M19" s="19">
        <v>345530371</v>
      </c>
      <c r="N19" s="20">
        <v>0.64890479147023805</v>
      </c>
      <c r="O19" s="34"/>
      <c r="P19" s="21"/>
    </row>
    <row r="20" spans="2:16" ht="20.100000000000001" customHeight="1" x14ac:dyDescent="0.2">
      <c r="B20" s="4"/>
      <c r="C20" s="4" t="s">
        <v>14</v>
      </c>
      <c r="D20" s="4"/>
      <c r="E20" s="9"/>
      <c r="F20" s="4"/>
      <c r="G20" s="4"/>
      <c r="H20" s="4"/>
      <c r="I20" s="4"/>
      <c r="J20" s="4"/>
      <c r="K20" s="4"/>
      <c r="L20" s="23"/>
      <c r="N20" s="24"/>
      <c r="O20" s="4"/>
      <c r="P20" s="4"/>
    </row>
    <row r="21" spans="2:16" ht="20.100000000000001" customHeight="1" x14ac:dyDescent="0.2"/>
    <row r="22" spans="2:16" ht="20.100000000000001" customHeight="1" x14ac:dyDescent="0.2">
      <c r="B22" s="4"/>
      <c r="C22" s="7" t="s">
        <v>15</v>
      </c>
      <c r="D22" s="4"/>
      <c r="E22" s="8"/>
      <c r="F22" s="4"/>
      <c r="G22" s="4"/>
      <c r="H22" s="4"/>
      <c r="I22" s="4"/>
      <c r="J22" s="4"/>
      <c r="K22" s="4"/>
      <c r="L22" s="4"/>
      <c r="N22" s="4"/>
      <c r="O22" s="10" t="s">
        <v>24</v>
      </c>
      <c r="P22" s="4"/>
    </row>
    <row r="23" spans="2:16" ht="20.100000000000001" customHeight="1" x14ac:dyDescent="0.2">
      <c r="B23" s="4"/>
      <c r="C23" s="45" t="s">
        <v>1</v>
      </c>
      <c r="D23" s="45"/>
      <c r="E23" s="45"/>
      <c r="F23" s="45" t="str">
        <f>$F$6</f>
        <v>令和４年度※当年度</v>
      </c>
      <c r="G23" s="45"/>
      <c r="H23" s="45"/>
      <c r="I23" s="45"/>
      <c r="J23" s="45"/>
      <c r="K23" s="45"/>
      <c r="L23" s="45"/>
      <c r="M23" s="45" t="str">
        <f>$M$6</f>
        <v>令和３年度※前年度</v>
      </c>
      <c r="N23" s="45"/>
      <c r="O23" s="46" t="s">
        <v>2</v>
      </c>
      <c r="P23" s="10"/>
    </row>
    <row r="24" spans="2:16" ht="20.100000000000001" customHeight="1" x14ac:dyDescent="0.2">
      <c r="B24" s="4"/>
      <c r="C24" s="45"/>
      <c r="D24" s="45"/>
      <c r="E24" s="45"/>
      <c r="F24" s="47" t="s">
        <v>3</v>
      </c>
      <c r="G24" s="49" t="s">
        <v>4</v>
      </c>
      <c r="H24" s="50"/>
      <c r="I24" s="50"/>
      <c r="J24" s="50"/>
      <c r="K24" s="51"/>
      <c r="L24" s="52" t="s">
        <v>5</v>
      </c>
      <c r="M24" s="47" t="s">
        <v>6</v>
      </c>
      <c r="N24" s="52" t="s">
        <v>5</v>
      </c>
      <c r="O24" s="46"/>
      <c r="P24" s="11"/>
    </row>
    <row r="25" spans="2:16" ht="20.100000000000001" customHeight="1" x14ac:dyDescent="0.2">
      <c r="B25" s="4"/>
      <c r="C25" s="45"/>
      <c r="D25" s="45"/>
      <c r="E25" s="45"/>
      <c r="F25" s="48"/>
      <c r="G25" s="55" t="s">
        <v>7</v>
      </c>
      <c r="H25" s="55" t="s">
        <v>8</v>
      </c>
      <c r="I25" s="55" t="s">
        <v>9</v>
      </c>
      <c r="J25" s="57" t="s">
        <v>10</v>
      </c>
      <c r="K25" s="52" t="s">
        <v>11</v>
      </c>
      <c r="L25" s="53"/>
      <c r="M25" s="47"/>
      <c r="N25" s="53"/>
      <c r="O25" s="46"/>
      <c r="P25" s="11"/>
    </row>
    <row r="26" spans="2:16" ht="20.100000000000001" customHeight="1" x14ac:dyDescent="0.2">
      <c r="B26" s="4"/>
      <c r="C26" s="45"/>
      <c r="D26" s="45"/>
      <c r="E26" s="45"/>
      <c r="F26" s="48"/>
      <c r="G26" s="56"/>
      <c r="H26" s="56"/>
      <c r="I26" s="56"/>
      <c r="J26" s="56"/>
      <c r="K26" s="58"/>
      <c r="L26" s="54"/>
      <c r="M26" s="47"/>
      <c r="N26" s="54"/>
      <c r="O26" s="46"/>
      <c r="P26" s="11"/>
    </row>
    <row r="27" spans="2:16" ht="20.100000000000001" customHeight="1" x14ac:dyDescent="0.2">
      <c r="B27" s="4"/>
      <c r="C27" s="43" t="s">
        <v>26</v>
      </c>
      <c r="D27" s="44"/>
      <c r="E27" s="44"/>
      <c r="F27" s="12"/>
      <c r="G27" s="12"/>
      <c r="H27" s="12"/>
      <c r="I27" s="12"/>
      <c r="J27" s="12"/>
      <c r="K27" s="12"/>
      <c r="L27" s="12"/>
      <c r="M27" s="13"/>
      <c r="N27" s="14"/>
      <c r="O27" s="15"/>
      <c r="P27" s="16"/>
    </row>
    <row r="28" spans="2:16" ht="20.100000000000001" customHeight="1" x14ac:dyDescent="0.2">
      <c r="B28" s="4"/>
      <c r="C28" s="17"/>
      <c r="D28" s="43" t="s">
        <v>16</v>
      </c>
      <c r="E28" s="44"/>
      <c r="F28" s="12"/>
      <c r="G28" s="12"/>
      <c r="H28" s="12"/>
      <c r="I28" s="12"/>
      <c r="J28" s="12"/>
      <c r="K28" s="12"/>
      <c r="L28" s="12"/>
      <c r="M28" s="13"/>
      <c r="N28" s="14"/>
      <c r="O28" s="15"/>
      <c r="P28" s="16"/>
    </row>
    <row r="29" spans="2:16" ht="20.100000000000001" customHeight="1" x14ac:dyDescent="0.2">
      <c r="B29" s="4"/>
      <c r="C29" s="17"/>
      <c r="D29" s="17"/>
      <c r="E29" s="18" t="s">
        <v>12</v>
      </c>
      <c r="F29" s="19">
        <v>911695000</v>
      </c>
      <c r="G29" s="38">
        <v>40587174</v>
      </c>
      <c r="H29" s="38">
        <v>120004468</v>
      </c>
      <c r="I29" s="38">
        <v>144005587</v>
      </c>
      <c r="J29" s="38">
        <v>141620703</v>
      </c>
      <c r="K29" s="19">
        <f>SUM(G29:J29)</f>
        <v>446217932</v>
      </c>
      <c r="L29" s="20">
        <f>J29/K29</f>
        <v>0.3173801249206632</v>
      </c>
      <c r="M29" s="19">
        <v>69482221</v>
      </c>
      <c r="N29" s="20">
        <v>0.32595761461108874</v>
      </c>
      <c r="P29" s="21"/>
    </row>
    <row r="30" spans="2:16" ht="20.100000000000001" customHeight="1" x14ac:dyDescent="0.2">
      <c r="B30" s="4"/>
      <c r="C30" s="22"/>
      <c r="D30" s="22"/>
      <c r="E30" s="18" t="s">
        <v>13</v>
      </c>
      <c r="F30" s="19">
        <v>882172000</v>
      </c>
      <c r="G30" s="39">
        <v>148710299</v>
      </c>
      <c r="H30" s="39">
        <v>137810531</v>
      </c>
      <c r="I30" s="39">
        <v>218777214</v>
      </c>
      <c r="J30" s="39">
        <v>305588834</v>
      </c>
      <c r="K30" s="19">
        <f>SUM(G30:J30)</f>
        <v>810886878</v>
      </c>
      <c r="L30" s="20">
        <f>J30/K30</f>
        <v>0.37685753992432963</v>
      </c>
      <c r="M30" s="19">
        <v>306406256</v>
      </c>
      <c r="N30" s="20">
        <v>0.3934425402660861</v>
      </c>
      <c r="O30" s="34"/>
      <c r="P30" s="21"/>
    </row>
    <row r="31" spans="2:16" ht="20.100000000000001" customHeight="1" x14ac:dyDescent="0.2">
      <c r="B31" s="4"/>
      <c r="C31" s="4" t="s">
        <v>14</v>
      </c>
      <c r="D31" s="4"/>
      <c r="E31" s="9"/>
      <c r="F31" s="4"/>
      <c r="G31" s="4"/>
      <c r="H31" s="4"/>
      <c r="I31" s="4"/>
      <c r="J31" s="4"/>
      <c r="K31" s="4"/>
      <c r="L31" s="23"/>
      <c r="N31" s="24"/>
      <c r="O31" s="4"/>
      <c r="P31" s="4"/>
    </row>
    <row r="32" spans="2:16" ht="20.100000000000001" customHeight="1" x14ac:dyDescent="0.2"/>
    <row r="33" spans="2:16" ht="20.100000000000001" customHeight="1" x14ac:dyDescent="0.2">
      <c r="B33" s="4"/>
      <c r="C33" s="7" t="s">
        <v>17</v>
      </c>
      <c r="D33" s="4"/>
      <c r="E33" s="8"/>
      <c r="F33" s="4"/>
      <c r="G33" s="4"/>
      <c r="H33" s="4"/>
      <c r="I33" s="4"/>
      <c r="J33" s="4"/>
      <c r="K33" s="4"/>
      <c r="L33" s="4"/>
      <c r="N33" s="4"/>
      <c r="O33" s="10" t="s">
        <v>25</v>
      </c>
      <c r="P33" s="4"/>
    </row>
    <row r="34" spans="2:16" ht="20.100000000000001" customHeight="1" x14ac:dyDescent="0.2">
      <c r="B34" s="4"/>
      <c r="C34" s="45" t="s">
        <v>1</v>
      </c>
      <c r="D34" s="45"/>
      <c r="E34" s="45"/>
      <c r="F34" s="45" t="str">
        <f>$F$6</f>
        <v>令和４年度※当年度</v>
      </c>
      <c r="G34" s="45"/>
      <c r="H34" s="45"/>
      <c r="I34" s="45"/>
      <c r="J34" s="45"/>
      <c r="K34" s="45"/>
      <c r="L34" s="45"/>
      <c r="M34" s="45" t="str">
        <f>$M$6</f>
        <v>令和３年度※前年度</v>
      </c>
      <c r="N34" s="45"/>
      <c r="O34" s="46" t="s">
        <v>2</v>
      </c>
      <c r="P34" s="10"/>
    </row>
    <row r="35" spans="2:16" ht="20.100000000000001" customHeight="1" x14ac:dyDescent="0.2">
      <c r="B35" s="4"/>
      <c r="C35" s="45"/>
      <c r="D35" s="45"/>
      <c r="E35" s="45"/>
      <c r="F35" s="47" t="s">
        <v>3</v>
      </c>
      <c r="G35" s="49" t="s">
        <v>4</v>
      </c>
      <c r="H35" s="50"/>
      <c r="I35" s="50"/>
      <c r="J35" s="50"/>
      <c r="K35" s="51"/>
      <c r="L35" s="52" t="s">
        <v>5</v>
      </c>
      <c r="M35" s="47" t="s">
        <v>6</v>
      </c>
      <c r="N35" s="52" t="s">
        <v>5</v>
      </c>
      <c r="O35" s="46"/>
      <c r="P35" s="11"/>
    </row>
    <row r="36" spans="2:16" ht="20.100000000000001" customHeight="1" x14ac:dyDescent="0.2">
      <c r="B36" s="4"/>
      <c r="C36" s="45"/>
      <c r="D36" s="45"/>
      <c r="E36" s="45"/>
      <c r="F36" s="48"/>
      <c r="G36" s="55" t="s">
        <v>7</v>
      </c>
      <c r="H36" s="55" t="s">
        <v>8</v>
      </c>
      <c r="I36" s="55" t="s">
        <v>9</v>
      </c>
      <c r="J36" s="57" t="s">
        <v>10</v>
      </c>
      <c r="K36" s="52" t="s">
        <v>11</v>
      </c>
      <c r="L36" s="53"/>
      <c r="M36" s="47"/>
      <c r="N36" s="53"/>
      <c r="O36" s="46"/>
      <c r="P36" s="11"/>
    </row>
    <row r="37" spans="2:16" ht="20.100000000000001" customHeight="1" x14ac:dyDescent="0.2">
      <c r="B37" s="4"/>
      <c r="C37" s="45"/>
      <c r="D37" s="45"/>
      <c r="E37" s="45"/>
      <c r="F37" s="48"/>
      <c r="G37" s="56"/>
      <c r="H37" s="56"/>
      <c r="I37" s="56"/>
      <c r="J37" s="56"/>
      <c r="K37" s="58"/>
      <c r="L37" s="54"/>
      <c r="M37" s="47"/>
      <c r="N37" s="54"/>
      <c r="O37" s="46"/>
      <c r="P37" s="11"/>
    </row>
    <row r="38" spans="2:16" ht="20.100000000000001" customHeight="1" x14ac:dyDescent="0.2">
      <c r="B38" s="4"/>
      <c r="C38" s="43" t="s">
        <v>26</v>
      </c>
      <c r="D38" s="44"/>
      <c r="E38" s="44"/>
      <c r="F38" s="12"/>
      <c r="G38" s="12"/>
      <c r="H38" s="12"/>
      <c r="I38" s="12"/>
      <c r="J38" s="12"/>
      <c r="K38" s="12"/>
      <c r="L38" s="12"/>
      <c r="M38" s="13"/>
      <c r="N38" s="14"/>
      <c r="O38" s="15"/>
      <c r="P38" s="16"/>
    </row>
    <row r="39" spans="2:16" ht="20.100000000000001" customHeight="1" x14ac:dyDescent="0.2">
      <c r="B39" s="4"/>
      <c r="C39" s="17"/>
      <c r="D39" s="43" t="s">
        <v>18</v>
      </c>
      <c r="E39" s="44"/>
      <c r="F39" s="12"/>
      <c r="G39" s="12"/>
      <c r="H39" s="12"/>
      <c r="I39" s="12"/>
      <c r="J39" s="12"/>
      <c r="K39" s="12"/>
      <c r="L39" s="12"/>
      <c r="M39" s="13"/>
      <c r="N39" s="14"/>
      <c r="O39" s="15"/>
      <c r="P39" s="16"/>
    </row>
    <row r="40" spans="2:16" ht="20.100000000000001" customHeight="1" x14ac:dyDescent="0.2">
      <c r="B40" s="4"/>
      <c r="C40" s="17"/>
      <c r="D40" s="17"/>
      <c r="E40" s="18" t="s">
        <v>22</v>
      </c>
      <c r="F40" s="19">
        <v>5197000</v>
      </c>
      <c r="G40" s="38">
        <v>33320</v>
      </c>
      <c r="H40" s="38">
        <v>202536</v>
      </c>
      <c r="I40" s="38">
        <v>193599</v>
      </c>
      <c r="J40" s="38">
        <v>151421</v>
      </c>
      <c r="K40" s="19">
        <f>SUM(G40:J40)</f>
        <v>580876</v>
      </c>
      <c r="L40" s="20">
        <f>J40/K40</f>
        <v>0.26067697753048841</v>
      </c>
      <c r="M40" s="13">
        <v>178388</v>
      </c>
      <c r="N40" s="20">
        <v>0.40876052904136456</v>
      </c>
      <c r="O40" s="37"/>
      <c r="P40" s="21"/>
    </row>
    <row r="41" spans="2:16" ht="20.100000000000001" customHeight="1" x14ac:dyDescent="0.2">
      <c r="B41" s="4"/>
      <c r="C41" s="17"/>
      <c r="D41" s="17"/>
      <c r="E41" s="18" t="s">
        <v>13</v>
      </c>
      <c r="F41" s="19">
        <v>5000</v>
      </c>
      <c r="G41" s="19">
        <v>0</v>
      </c>
      <c r="H41" s="19">
        <v>0</v>
      </c>
      <c r="I41" s="19">
        <v>0</v>
      </c>
      <c r="J41" s="19">
        <v>0</v>
      </c>
      <c r="K41" s="19">
        <f>SUM(G41:J41)</f>
        <v>0</v>
      </c>
      <c r="L41" s="20" t="s">
        <v>27</v>
      </c>
      <c r="M41" s="13">
        <v>0</v>
      </c>
      <c r="N41" s="20" t="s">
        <v>36</v>
      </c>
      <c r="O41" s="37"/>
      <c r="P41" s="21"/>
    </row>
    <row r="42" spans="2:16" ht="20.100000000000001" customHeight="1" x14ac:dyDescent="0.2">
      <c r="B42" s="4"/>
      <c r="C42" s="22"/>
      <c r="D42" s="22"/>
      <c r="E42" s="18" t="s">
        <v>34</v>
      </c>
      <c r="F42" s="19">
        <v>1290747000</v>
      </c>
      <c r="G42" s="38">
        <v>3570306</v>
      </c>
      <c r="H42" s="38">
        <v>8852341</v>
      </c>
      <c r="I42" s="38">
        <v>12314845</v>
      </c>
      <c r="J42" s="38">
        <v>1232777167</v>
      </c>
      <c r="K42" s="19">
        <f>SUM(G42:J42)</f>
        <v>1257514659</v>
      </c>
      <c r="L42" s="20">
        <f>J42/K42</f>
        <v>0.98032826748940505</v>
      </c>
      <c r="M42" s="13">
        <v>1191657230</v>
      </c>
      <c r="N42" s="20">
        <v>0.9753144878863852</v>
      </c>
      <c r="O42" s="34"/>
      <c r="P42" s="21"/>
    </row>
    <row r="43" spans="2:16" ht="20.100000000000001" customHeight="1" x14ac:dyDescent="0.2">
      <c r="B43" s="4"/>
      <c r="C43" s="4" t="s">
        <v>14</v>
      </c>
      <c r="D43" s="4"/>
      <c r="E43" s="9"/>
      <c r="F43" s="4"/>
      <c r="G43" s="4"/>
      <c r="H43" s="4"/>
      <c r="I43" s="4"/>
      <c r="J43" s="4"/>
      <c r="K43" s="4"/>
      <c r="L43" s="23"/>
      <c r="N43" s="24"/>
      <c r="O43" s="4"/>
      <c r="P43" s="4"/>
    </row>
  </sheetData>
  <mergeCells count="50">
    <mergeCell ref="D11:E11"/>
    <mergeCell ref="C6:E9"/>
    <mergeCell ref="F6:L6"/>
    <mergeCell ref="M6:N6"/>
    <mergeCell ref="O6:O9"/>
    <mergeCell ref="F7:F9"/>
    <mergeCell ref="G7:K7"/>
    <mergeCell ref="L7:L9"/>
    <mergeCell ref="M7:M9"/>
    <mergeCell ref="N7:N9"/>
    <mergeCell ref="G8:G9"/>
    <mergeCell ref="H8:H9"/>
    <mergeCell ref="I8:I9"/>
    <mergeCell ref="J8:J9"/>
    <mergeCell ref="K8:K9"/>
    <mergeCell ref="C10:E10"/>
    <mergeCell ref="O23:O26"/>
    <mergeCell ref="F24:F26"/>
    <mergeCell ref="G24:K24"/>
    <mergeCell ref="L24:L26"/>
    <mergeCell ref="M24:M26"/>
    <mergeCell ref="D14:E14"/>
    <mergeCell ref="D17:E17"/>
    <mergeCell ref="C23:E26"/>
    <mergeCell ref="F23:L23"/>
    <mergeCell ref="M23:N23"/>
    <mergeCell ref="N24:N26"/>
    <mergeCell ref="G25:G26"/>
    <mergeCell ref="H25:H26"/>
    <mergeCell ref="I25:I26"/>
    <mergeCell ref="J25:J26"/>
    <mergeCell ref="K25:K26"/>
    <mergeCell ref="O34:O37"/>
    <mergeCell ref="F35:F37"/>
    <mergeCell ref="G35:K35"/>
    <mergeCell ref="L35:L37"/>
    <mergeCell ref="M35:M37"/>
    <mergeCell ref="C27:E27"/>
    <mergeCell ref="D28:E28"/>
    <mergeCell ref="C34:E37"/>
    <mergeCell ref="F34:L34"/>
    <mergeCell ref="M34:N34"/>
    <mergeCell ref="C38:E38"/>
    <mergeCell ref="D39:E39"/>
    <mergeCell ref="N35:N37"/>
    <mergeCell ref="G36:G37"/>
    <mergeCell ref="H36:H37"/>
    <mergeCell ref="I36:I37"/>
    <mergeCell ref="J36:J37"/>
    <mergeCell ref="K36:K37"/>
  </mergeCells>
  <phoneticPr fontId="12"/>
  <pageMargins left="0.23622047244094491" right="0.23622047244094491" top="0.74803149606299213" bottom="0.74803149606299213" header="0.31496062992125984" footer="0.31496062992125984"/>
  <pageSetup paperSize="9" scale="46"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7EDA7-4502-428B-96E4-7493FCA035FF}">
  <ds:schemaRefs>
    <ds:schemaRef ds:uri="http://purl.org/dc/dcmitype/"/>
    <ds:schemaRef ds:uri="http://purl.org/dc/elements/1.1/"/>
    <ds:schemaRef ds:uri="http://purl.org/dc/terms/"/>
    <ds:schemaRef ds:uri="http://schemas.microsoft.com/office/infopath/2007/PartnerControls"/>
    <ds:schemaRef ds:uri="5a941860-7cba-47d8-8c76-92fcbe358807"/>
    <ds:schemaRef ds:uri="http://schemas.microsoft.com/office/2006/documentManagement/types"/>
    <ds:schemaRef ds:uri="http://schemas.openxmlformats.org/package/2006/metadata/core-properties"/>
    <ds:schemaRef ds:uri="847926f1-1f4d-401e-9b26-3e5c2a77200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3C90463-C9D2-4931-8E4F-B250A0218A3D}">
  <ds:schemaRefs>
    <ds:schemaRef ds:uri="http://schemas.microsoft.com/sharepoint/v3/contenttype/forms"/>
  </ds:schemaRefs>
</ds:datastoreItem>
</file>

<file path=customXml/itemProps3.xml><?xml version="1.0" encoding="utf-8"?>
<ds:datastoreItem xmlns:ds="http://schemas.openxmlformats.org/officeDocument/2006/customXml" ds:itemID="{E5E69C6B-EB79-4946-8398-DB02886E9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Ｒ4 旅費庁費 (千円単位)</vt:lpstr>
      <vt:lpstr>Ｒ4 旅費庁費 (円単位)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2023-08-31T02:33:13Z</cp:lastPrinted>
  <dcterms:created xsi:type="dcterms:W3CDTF">2014-05-15T01:41:42Z</dcterms:created>
  <dcterms:modified xsi:type="dcterms:W3CDTF">2023-10-25T00:44:59Z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64792800</vt:r8>
  </property>
  <property fmtid="{D5CDD505-2E9C-101B-9397-08002B2CF9AE}" pid="4" name="MediaServiceImageTags">
    <vt:lpwstr/>
  </property>
</Properties>
</file>