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C:\Users\nra_cms004\Desktop\"/>
    </mc:Choice>
  </mc:AlternateContent>
  <xr:revisionPtr revIDLastSave="0" documentId="8_{744284CF-07B5-42C5-A46B-B3A565502FE6}" xr6:coauthVersionLast="46" xr6:coauthVersionMax="46" xr10:uidLastSave="{00000000-0000-0000-0000-000000000000}"/>
  <bookViews>
    <workbookView xWindow="-110" yWindow="-110" windowWidth="19420" windowHeight="10420" xr2:uid="{00000000-000D-0000-FFFF-FFFF00000000}"/>
  </bookViews>
  <sheets>
    <sheet name="Ｒ３ 旅費庁費 (千円単位)" sheetId="4" r:id="rId1"/>
    <sheet name="Ｒ３ 旅費庁費 (円単位)" sheetId="3" r:id="rId2"/>
  </sheets>
  <externalReferences>
    <externalReference r:id="rId3"/>
  </externalReferences>
  <definedNames>
    <definedName name="契約方法">[1]契約状況コード表!$F$6:$F$9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1" i="3" l="1"/>
  <c r="G41" i="4"/>
  <c r="H41" i="4"/>
  <c r="I41" i="4"/>
  <c r="J41" i="4"/>
  <c r="O41" i="4" s="1"/>
  <c r="K41" i="4" l="1"/>
  <c r="F42" i="4"/>
  <c r="F30" i="4"/>
  <c r="F29" i="4"/>
  <c r="F19" i="4"/>
  <c r="F18" i="4"/>
  <c r="F16" i="4"/>
  <c r="F15" i="4"/>
  <c r="F13" i="4"/>
  <c r="F12" i="4"/>
  <c r="G15" i="4" l="1"/>
  <c r="G12" i="4"/>
  <c r="J42" i="4"/>
  <c r="O42" i="4" s="1"/>
  <c r="I42" i="4"/>
  <c r="H42" i="4"/>
  <c r="G42" i="4"/>
  <c r="J40" i="4"/>
  <c r="O40" i="4" s="1"/>
  <c r="I40" i="4"/>
  <c r="G40" i="4"/>
  <c r="J30" i="4"/>
  <c r="O30" i="4" s="1"/>
  <c r="I30" i="4"/>
  <c r="H30" i="4"/>
  <c r="G30" i="4"/>
  <c r="J29" i="4"/>
  <c r="O29" i="4" s="1"/>
  <c r="I29" i="4"/>
  <c r="H29" i="4"/>
  <c r="G29" i="4"/>
  <c r="J19" i="4"/>
  <c r="O19" i="4" s="1"/>
  <c r="I19" i="4"/>
  <c r="H19" i="4"/>
  <c r="G19" i="4"/>
  <c r="J18" i="4"/>
  <c r="O18" i="4" s="1"/>
  <c r="I18" i="4"/>
  <c r="H18" i="4"/>
  <c r="G18" i="4"/>
  <c r="J16" i="4"/>
  <c r="O16" i="4" s="1"/>
  <c r="I16" i="4"/>
  <c r="H16" i="4"/>
  <c r="G16" i="4"/>
  <c r="J15" i="4"/>
  <c r="O15" i="4" s="1"/>
  <c r="I15" i="4"/>
  <c r="H15" i="4"/>
  <c r="J13" i="4"/>
  <c r="O13" i="4" s="1"/>
  <c r="I13" i="4"/>
  <c r="H13" i="4"/>
  <c r="G13" i="4"/>
  <c r="J12" i="4"/>
  <c r="O12" i="4" s="1"/>
  <c r="I12" i="4"/>
  <c r="H12" i="4"/>
  <c r="K42" i="4"/>
  <c r="L42" i="4" s="1"/>
  <c r="P42" i="4" s="1"/>
  <c r="M34" i="4"/>
  <c r="F34" i="4"/>
  <c r="M23" i="4"/>
  <c r="F23" i="4"/>
  <c r="K42" i="3"/>
  <c r="L42" i="3" s="1"/>
  <c r="K40" i="3"/>
  <c r="L40" i="3" s="1"/>
  <c r="M34" i="3"/>
  <c r="F34" i="3"/>
  <c r="K30" i="3"/>
  <c r="L30" i="3" s="1"/>
  <c r="K29" i="3"/>
  <c r="L29" i="3" s="1"/>
  <c r="M23" i="3"/>
  <c r="F23" i="3"/>
  <c r="K19" i="3"/>
  <c r="L19" i="3" s="1"/>
  <c r="K18" i="3"/>
  <c r="L18" i="3" s="1"/>
  <c r="K16" i="3"/>
  <c r="L16" i="3" s="1"/>
  <c r="K15" i="3"/>
  <c r="L15" i="3" s="1"/>
  <c r="K13" i="3"/>
  <c r="L13" i="3" s="1"/>
  <c r="K12" i="3"/>
  <c r="L12" i="3" s="1"/>
  <c r="K30" i="4" l="1"/>
  <c r="L30" i="4" s="1"/>
  <c r="P30" i="4" s="1"/>
  <c r="K19" i="4"/>
  <c r="L19" i="4" s="1"/>
  <c r="P19" i="4" s="1"/>
  <c r="K16" i="4"/>
  <c r="L16" i="4" s="1"/>
  <c r="P16" i="4" s="1"/>
  <c r="K13" i="4"/>
  <c r="L13" i="4" s="1"/>
  <c r="P13" i="4" s="1"/>
  <c r="K18" i="4"/>
  <c r="L18" i="4" s="1"/>
  <c r="P18" i="4" s="1"/>
  <c r="K40" i="4"/>
  <c r="L40" i="4" s="1"/>
  <c r="P40" i="4" s="1"/>
  <c r="K29" i="4"/>
  <c r="L29" i="4" s="1"/>
  <c r="P29" i="4" s="1"/>
  <c r="K15" i="4"/>
  <c r="L15" i="4" s="1"/>
  <c r="P15" i="4" s="1"/>
  <c r="K12" i="4"/>
  <c r="L12" i="4" s="1"/>
  <c r="P12" i="4" s="1"/>
</calcChain>
</file>

<file path=xl/sharedStrings.xml><?xml version="1.0" encoding="utf-8"?>
<sst xmlns="http://schemas.openxmlformats.org/spreadsheetml/2006/main" count="166" uniqueCount="40">
  <si>
    <t>【一般会計】</t>
    <rPh sb="1" eb="3">
      <t>イッパン</t>
    </rPh>
    <rPh sb="3" eb="5">
      <t>カイケイ</t>
    </rPh>
    <phoneticPr fontId="4"/>
  </si>
  <si>
    <t>組織・項・目</t>
    <rPh sb="0" eb="2">
      <t>ソシキ</t>
    </rPh>
    <rPh sb="3" eb="4">
      <t>コウ</t>
    </rPh>
    <rPh sb="5" eb="6">
      <t>モク</t>
    </rPh>
    <phoneticPr fontId="4"/>
  </si>
  <si>
    <t>第４四半期の支出額の当該年度における支出額及び支出割合が前年度より増加している場合、その理由</t>
    <rPh sb="0" eb="1">
      <t>ダイ</t>
    </rPh>
    <rPh sb="2" eb="5">
      <t>シハンキ</t>
    </rPh>
    <rPh sb="6" eb="9">
      <t>シシュツガク</t>
    </rPh>
    <rPh sb="10" eb="12">
      <t>トウガイ</t>
    </rPh>
    <rPh sb="12" eb="14">
      <t>ネンド</t>
    </rPh>
    <rPh sb="18" eb="21">
      <t>シシュツガク</t>
    </rPh>
    <rPh sb="21" eb="22">
      <t>オヨ</t>
    </rPh>
    <rPh sb="23" eb="25">
      <t>シシュツ</t>
    </rPh>
    <rPh sb="25" eb="27">
      <t>ワリアイ</t>
    </rPh>
    <rPh sb="28" eb="31">
      <t>ゼンネンド</t>
    </rPh>
    <rPh sb="33" eb="35">
      <t>ゾウカ</t>
    </rPh>
    <rPh sb="39" eb="41">
      <t>バアイ</t>
    </rPh>
    <rPh sb="44" eb="46">
      <t>リユウ</t>
    </rPh>
    <phoneticPr fontId="4"/>
  </si>
  <si>
    <t>歳出予算現額</t>
    <phoneticPr fontId="4"/>
  </si>
  <si>
    <t>支出済歳出額</t>
    <rPh sb="0" eb="2">
      <t>シシュツ</t>
    </rPh>
    <rPh sb="2" eb="3">
      <t>ズ</t>
    </rPh>
    <rPh sb="3" eb="5">
      <t>サイシュツ</t>
    </rPh>
    <rPh sb="5" eb="6">
      <t>ガク</t>
    </rPh>
    <phoneticPr fontId="4"/>
  </si>
  <si>
    <t>支出済歳出額の第４四半期の割合（％）</t>
    <rPh sb="0" eb="2">
      <t>シシュツ</t>
    </rPh>
    <rPh sb="2" eb="3">
      <t>ズ</t>
    </rPh>
    <rPh sb="3" eb="5">
      <t>サイシュツ</t>
    </rPh>
    <rPh sb="5" eb="6">
      <t>ガク</t>
    </rPh>
    <rPh sb="7" eb="8">
      <t>ダイ</t>
    </rPh>
    <rPh sb="9" eb="12">
      <t>シハンキ</t>
    </rPh>
    <rPh sb="13" eb="15">
      <t>ワリアイ</t>
    </rPh>
    <phoneticPr fontId="4"/>
  </si>
  <si>
    <t>第４四半期の支出済歳出額</t>
    <rPh sb="0" eb="1">
      <t>ダイ</t>
    </rPh>
    <rPh sb="2" eb="5">
      <t>シハンキ</t>
    </rPh>
    <rPh sb="6" eb="8">
      <t>シシュツ</t>
    </rPh>
    <rPh sb="8" eb="9">
      <t>ズミ</t>
    </rPh>
    <rPh sb="9" eb="11">
      <t>サイシュツ</t>
    </rPh>
    <rPh sb="11" eb="12">
      <t>ガク</t>
    </rPh>
    <phoneticPr fontId="4"/>
  </si>
  <si>
    <t>第1四半期</t>
    <phoneticPr fontId="4"/>
  </si>
  <si>
    <t>第2四半期</t>
    <phoneticPr fontId="4"/>
  </si>
  <si>
    <t>第3四半期</t>
    <phoneticPr fontId="4"/>
  </si>
  <si>
    <t>第4四半期</t>
    <rPh sb="4" eb="5">
      <t>キ</t>
    </rPh>
    <phoneticPr fontId="4"/>
  </si>
  <si>
    <t>合計</t>
    <rPh sb="0" eb="1">
      <t>ゴウ</t>
    </rPh>
    <phoneticPr fontId="4"/>
  </si>
  <si>
    <t>職員旅費</t>
  </si>
  <si>
    <t>庁費</t>
  </si>
  <si>
    <t>※　計数はそれぞれ単位未満切り捨てによっているので、端数において合計とは合致しないものがある。</t>
  </si>
  <si>
    <t>【エネルギー対策特別会計】</t>
    <rPh sb="6" eb="8">
      <t>タイサク</t>
    </rPh>
    <rPh sb="8" eb="10">
      <t>トクベツ</t>
    </rPh>
    <rPh sb="10" eb="12">
      <t>カイケイ</t>
    </rPh>
    <phoneticPr fontId="4"/>
  </si>
  <si>
    <t>事務取扱費</t>
    <rPh sb="0" eb="2">
      <t>ジム</t>
    </rPh>
    <rPh sb="2" eb="4">
      <t>トリアツカイ</t>
    </rPh>
    <rPh sb="4" eb="5">
      <t>ヒ</t>
    </rPh>
    <phoneticPr fontId="8"/>
  </si>
  <si>
    <t>【東日本大震災復興特別会計】</t>
    <rPh sb="1" eb="4">
      <t>ヒガシニホン</t>
    </rPh>
    <rPh sb="4" eb="7">
      <t>ダイシンサイ</t>
    </rPh>
    <rPh sb="7" eb="9">
      <t>フッコウ</t>
    </rPh>
    <rPh sb="9" eb="11">
      <t>トクベツ</t>
    </rPh>
    <rPh sb="11" eb="13">
      <t>カイケイ</t>
    </rPh>
    <phoneticPr fontId="4"/>
  </si>
  <si>
    <t>環境保全復興政策費</t>
    <rPh sb="0" eb="2">
      <t>カンキョウ</t>
    </rPh>
    <rPh sb="2" eb="4">
      <t>ホゼン</t>
    </rPh>
    <rPh sb="4" eb="6">
      <t>フッコウ</t>
    </rPh>
    <rPh sb="6" eb="8">
      <t>セイサク</t>
    </rPh>
    <rPh sb="8" eb="9">
      <t>ヒ</t>
    </rPh>
    <phoneticPr fontId="8"/>
  </si>
  <si>
    <t>原子力安全確保費</t>
    <rPh sb="0" eb="3">
      <t>ゲンシリョク</t>
    </rPh>
    <rPh sb="3" eb="5">
      <t>アンゼン</t>
    </rPh>
    <rPh sb="5" eb="7">
      <t>カクホ</t>
    </rPh>
    <rPh sb="7" eb="8">
      <t>ヒ</t>
    </rPh>
    <phoneticPr fontId="8"/>
  </si>
  <si>
    <t>放射能調査研究費</t>
    <rPh sb="0" eb="3">
      <t>ホウシャノウ</t>
    </rPh>
    <rPh sb="3" eb="5">
      <t>チョウサ</t>
    </rPh>
    <rPh sb="5" eb="8">
      <t>ケンキュウヒ</t>
    </rPh>
    <phoneticPr fontId="8"/>
  </si>
  <si>
    <t>原子力規制委員会共通費</t>
    <rPh sb="0" eb="3">
      <t>ゲンシリョク</t>
    </rPh>
    <rPh sb="3" eb="5">
      <t>キセイ</t>
    </rPh>
    <rPh sb="5" eb="8">
      <t>イインカイ</t>
    </rPh>
    <rPh sb="8" eb="10">
      <t>キョウツウ</t>
    </rPh>
    <phoneticPr fontId="8"/>
  </si>
  <si>
    <t>環境放射線測定等職員旅費</t>
    <phoneticPr fontId="2"/>
  </si>
  <si>
    <t>＜原子力規制委員会＞</t>
    <rPh sb="1" eb="4">
      <t>ゲンシリョク</t>
    </rPh>
    <rPh sb="4" eb="6">
      <t>キセイ</t>
    </rPh>
    <rPh sb="6" eb="9">
      <t>イインカイ</t>
    </rPh>
    <phoneticPr fontId="2"/>
  </si>
  <si>
    <t>（単位：千円、単位未満切捨）</t>
  </si>
  <si>
    <t>（単位：千円、単位未満切捨）</t>
    <phoneticPr fontId="2"/>
  </si>
  <si>
    <t>（組織）原子力規制委員会</t>
    <rPh sb="1" eb="3">
      <t>ソシキ</t>
    </rPh>
    <rPh sb="4" eb="12">
      <t>ゲ</t>
    </rPh>
    <phoneticPr fontId="4"/>
  </si>
  <si>
    <t>令和３年度　（目）庁費及び（目）職員旅費の支出状況</t>
    <rPh sb="0" eb="2">
      <t>レイワ</t>
    </rPh>
    <rPh sb="3" eb="5">
      <t>ネンド</t>
    </rPh>
    <rPh sb="11" eb="12">
      <t>オヨ</t>
    </rPh>
    <rPh sb="14" eb="15">
      <t>モク</t>
    </rPh>
    <rPh sb="16" eb="18">
      <t>ショクイン</t>
    </rPh>
    <rPh sb="18" eb="20">
      <t>リョヒ</t>
    </rPh>
    <rPh sb="21" eb="22">
      <t>ササ</t>
    </rPh>
    <rPh sb="22" eb="23">
      <t>デ</t>
    </rPh>
    <rPh sb="23" eb="24">
      <t>ジョウ</t>
    </rPh>
    <rPh sb="24" eb="25">
      <t>キョウ</t>
    </rPh>
    <phoneticPr fontId="4"/>
  </si>
  <si>
    <r>
      <t>令和３年度</t>
    </r>
    <r>
      <rPr>
        <sz val="9"/>
        <rFont val="ＭＳ Ｐゴシック"/>
        <family val="3"/>
        <charset val="128"/>
      </rPr>
      <t>※当年度</t>
    </r>
    <rPh sb="0" eb="2">
      <t>レイワ</t>
    </rPh>
    <rPh sb="3" eb="5">
      <t>ネンド</t>
    </rPh>
    <rPh sb="4" eb="5">
      <t>ド</t>
    </rPh>
    <rPh sb="5" eb="7">
      <t>ヘイネンド</t>
    </rPh>
    <rPh sb="6" eb="9">
      <t>トウネンド</t>
    </rPh>
    <phoneticPr fontId="4"/>
  </si>
  <si>
    <r>
      <t>令和２年度</t>
    </r>
    <r>
      <rPr>
        <sz val="9"/>
        <rFont val="ＭＳ Ｐゴシック"/>
        <family val="3"/>
        <charset val="128"/>
      </rPr>
      <t>※前年度</t>
    </r>
    <rPh sb="0" eb="2">
      <t>レイワ</t>
    </rPh>
    <rPh sb="3" eb="5">
      <t>ネンド</t>
    </rPh>
    <rPh sb="4" eb="5">
      <t>ド</t>
    </rPh>
    <rPh sb="5" eb="7">
      <t>ヘイネンド</t>
    </rPh>
    <rPh sb="6" eb="9">
      <t>ゼンネンド</t>
    </rPh>
    <phoneticPr fontId="4"/>
  </si>
  <si>
    <t>-</t>
    <phoneticPr fontId="12"/>
  </si>
  <si>
    <t>支出済歳出額</t>
    <rPh sb="0" eb="2">
      <t>シシュツ</t>
    </rPh>
    <rPh sb="2" eb="3">
      <t>ズ</t>
    </rPh>
    <rPh sb="3" eb="6">
      <t>サイシュツガク</t>
    </rPh>
    <phoneticPr fontId="12"/>
  </si>
  <si>
    <t>割合</t>
    <rPh sb="0" eb="2">
      <t>ワリアイ</t>
    </rPh>
    <phoneticPr fontId="12"/>
  </si>
  <si>
    <t>(a)-(b)</t>
    <phoneticPr fontId="12"/>
  </si>
  <si>
    <t>(c)-(d)</t>
    <phoneticPr fontId="12"/>
  </si>
  <si>
    <t>令和３年度第4四半期
−令和２年度第4四半期</t>
    <rPh sb="0" eb="2">
      <t>レイワ</t>
    </rPh>
    <rPh sb="3" eb="5">
      <t>ネンド</t>
    </rPh>
    <rPh sb="5" eb="6">
      <t>ダイ</t>
    </rPh>
    <rPh sb="7" eb="10">
      <t>シハンキ</t>
    </rPh>
    <rPh sb="12" eb="14">
      <t>レイワ</t>
    </rPh>
    <rPh sb="15" eb="17">
      <t>ネンド</t>
    </rPh>
    <rPh sb="17" eb="18">
      <t>ダイ</t>
    </rPh>
    <rPh sb="19" eb="22">
      <t>シハンキ</t>
    </rPh>
    <phoneticPr fontId="12"/>
  </si>
  <si>
    <t>原子力安全業務庁費</t>
    <rPh sb="0" eb="7">
      <t>ゲンシリョクアンゼンギョウム</t>
    </rPh>
    <rPh sb="7" eb="9">
      <t>チョウヒ</t>
    </rPh>
    <phoneticPr fontId="12"/>
  </si>
  <si>
    <t>放射能測定費</t>
    <rPh sb="0" eb="6">
      <t>ホウシャノウソクテイヒ</t>
    </rPh>
    <phoneticPr fontId="12"/>
  </si>
  <si>
    <t>環境放射線測定等庁費</t>
    <rPh sb="8" eb="10">
      <t>チョウヒ</t>
    </rPh>
    <phoneticPr fontId="2"/>
  </si>
  <si>
    <t>年度末での精算払案件の増による</t>
    <rPh sb="0" eb="3">
      <t>ネンドマツ</t>
    </rPh>
    <rPh sb="5" eb="10">
      <t>セイサンバライアンケン</t>
    </rPh>
    <rPh sb="11" eb="12">
      <t>ゾウ</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</si>
</sst>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0%"/>
  </numFmts>
  <fonts count="13" x14ac:knownFonts="1">
    <font>
      <sz val="11"/>
      <color theme="1"/>
      <name val="ＭＳ Ｐゴシック"/>
      <family val="3"/>
      <charset val="128"/>
      <scheme val="minor"/>
    </font>
    <font>
      <sz val="10"/>
      <name val="ＭＳ Ｐゴシック"/>
      <family val="3"/>
      <charset val="128"/>
    </font>
    <font>
      <sz val="6"/>
      <name val="ＭＳ Ｐゴシック"/>
      <family val="3"/>
      <charset val="128"/>
    </font>
    <font>
      <b/>
      <sz val="14"/>
      <name val="ＭＳ Ｐゴシック"/>
      <family val="3"/>
      <charset val="128"/>
    </font>
    <font>
      <sz val="6"/>
      <name val="ＭＳ Ｐゴシック"/>
      <family val="3"/>
      <charset val="128"/>
    </font>
    <font>
      <b/>
      <sz val="12"/>
      <name val="ＭＳ Ｐゴシック"/>
      <family val="3"/>
      <charset val="128"/>
    </font>
    <font>
      <b/>
      <sz val="10"/>
      <name val="ＭＳ Ｐゴシック"/>
      <family val="3"/>
      <charset val="128"/>
    </font>
    <font>
      <sz val="9"/>
      <name val="ＭＳ Ｐゴシック"/>
      <family val="3"/>
      <charset val="128"/>
    </font>
    <font>
      <sz val="6"/>
      <name val="ＭＳ Ｐゴシック"/>
      <family val="3"/>
      <charset val="128"/>
    </font>
    <font>
      <sz val="11"/>
      <name val="ＭＳ Ｐゴシック"/>
      <family val="3"/>
      <charset val="128"/>
    </font>
    <font>
      <sz val="11"/>
      <color theme="1"/>
      <name val="ＭＳ Ｐゴシック"/>
      <family val="3"/>
      <charset val="128"/>
      <scheme val="minor"/>
    </font>
    <font>
      <sz val="10"/>
      <color rgb="FFFF0000"/>
      <name val="ＭＳ Ｐゴシック"/>
      <family val="3"/>
      <charset val="128"/>
    </font>
    <font>
      <sz val="6"/>
      <name val="ＭＳ Ｐゴシック"/>
      <family val="3"/>
      <charset val="128"/>
      <scheme val="minor"/>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6">
    <xf numFmtId="0" fontId="0" fillId="0" borderId="0">
      <alignment vertical="center"/>
    </xf>
    <xf numFmtId="9" fontId="9" fillId="0" borderId="0" applyFont="0" applyFill="0" applyBorder="0" applyAlignment="0" applyProtection="0"/>
    <xf numFmtId="38" fontId="10" fillId="0" borderId="0" applyFont="0" applyFill="0" applyBorder="0" applyAlignment="0" applyProtection="0">
      <alignment vertical="center"/>
    </xf>
    <xf numFmtId="38" fontId="9" fillId="0" borderId="0" applyFont="0" applyFill="0" applyBorder="0" applyAlignment="0" applyProtection="0"/>
    <xf numFmtId="0" fontId="10" fillId="0" borderId="0">
      <alignment vertical="center"/>
    </xf>
    <xf numFmtId="0" fontId="9" fillId="0" borderId="0"/>
  </cellStyleXfs>
  <cellXfs count="62">
    <xf numFmtId="0" fontId="0" fillId="0" borderId="0" xfId="0">
      <alignment vertical="center"/>
    </xf>
    <xf numFmtId="176" fontId="1" fillId="0" borderId="0" xfId="2" applyNumberFormat="1" applyFont="1" applyFill="1">
      <alignment vertical="center"/>
    </xf>
    <xf numFmtId="176" fontId="1" fillId="0" borderId="0" xfId="2" applyNumberFormat="1" applyFont="1" applyFill="1" applyAlignment="1">
      <alignment vertical="center" wrapText="1"/>
    </xf>
    <xf numFmtId="176" fontId="1" fillId="0" borderId="0" xfId="2" applyNumberFormat="1" applyFont="1" applyFill="1" applyAlignment="1">
      <alignment horizontal="center" vertical="center"/>
    </xf>
    <xf numFmtId="176" fontId="1" fillId="0" borderId="0" xfId="2" applyNumberFormat="1" applyFont="1" applyFill="1" applyBorder="1">
      <alignment vertical="center"/>
    </xf>
    <xf numFmtId="176" fontId="3" fillId="0" borderId="0" xfId="4" applyNumberFormat="1" applyFont="1" applyBorder="1" applyAlignment="1">
      <alignment vertical="center"/>
    </xf>
    <xf numFmtId="176" fontId="5" fillId="0" borderId="0" xfId="2" applyNumberFormat="1" applyFont="1" applyFill="1" applyBorder="1" applyAlignment="1">
      <alignment vertical="center"/>
    </xf>
    <xf numFmtId="176" fontId="5" fillId="0" borderId="0" xfId="2" applyNumberFormat="1" applyFont="1" applyFill="1" applyBorder="1">
      <alignment vertical="center"/>
    </xf>
    <xf numFmtId="176" fontId="6" fillId="0" borderId="0" xfId="2" applyNumberFormat="1" applyFont="1" applyFill="1" applyBorder="1" applyAlignment="1">
      <alignment vertical="center" wrapText="1"/>
    </xf>
    <xf numFmtId="176" fontId="1" fillId="0" borderId="0" xfId="2" applyNumberFormat="1" applyFont="1" applyFill="1" applyBorder="1" applyAlignment="1">
      <alignment vertical="center" wrapText="1"/>
    </xf>
    <xf numFmtId="176" fontId="1" fillId="0" borderId="0" xfId="2" applyNumberFormat="1" applyFont="1" applyFill="1" applyBorder="1" applyAlignment="1">
      <alignment horizontal="right" vertical="center"/>
    </xf>
    <xf numFmtId="176" fontId="1" fillId="0" borderId="0" xfId="2" applyNumberFormat="1" applyFont="1" applyFill="1" applyBorder="1" applyAlignment="1">
      <alignment horizontal="left" vertical="center" wrapText="1"/>
    </xf>
    <xf numFmtId="176" fontId="6" fillId="0" borderId="1" xfId="2" applyNumberFormat="1" applyFont="1" applyFill="1" applyBorder="1" applyAlignment="1">
      <alignment horizontal="right" vertical="center"/>
    </xf>
    <xf numFmtId="176" fontId="1" fillId="0" borderId="1" xfId="4" applyNumberFormat="1" applyFont="1" applyFill="1" applyBorder="1" applyAlignment="1">
      <alignment horizontal="right" vertical="center" wrapText="1"/>
    </xf>
    <xf numFmtId="10" fontId="6" fillId="0" borderId="1" xfId="2" applyNumberFormat="1" applyFont="1" applyFill="1" applyBorder="1" applyAlignment="1">
      <alignment horizontal="right" vertical="center"/>
    </xf>
    <xf numFmtId="176" fontId="6" fillId="0" borderId="1" xfId="2" applyNumberFormat="1" applyFont="1" applyFill="1" applyBorder="1" applyAlignment="1">
      <alignment horizontal="left" vertical="center"/>
    </xf>
    <xf numFmtId="176" fontId="6" fillId="0" borderId="2" xfId="2" applyNumberFormat="1" applyFont="1" applyFill="1" applyBorder="1" applyAlignment="1">
      <alignment horizontal="left" vertical="center"/>
    </xf>
    <xf numFmtId="176" fontId="1" fillId="0" borderId="3" xfId="2" applyNumberFormat="1" applyFont="1" applyFill="1" applyBorder="1">
      <alignment vertical="center"/>
    </xf>
    <xf numFmtId="176" fontId="1" fillId="0" borderId="1" xfId="2" applyNumberFormat="1" applyFont="1" applyFill="1" applyBorder="1" applyAlignment="1">
      <alignment vertical="center" wrapText="1"/>
    </xf>
    <xf numFmtId="176" fontId="1" fillId="0" borderId="1" xfId="2" applyNumberFormat="1" applyFont="1" applyFill="1" applyBorder="1" applyAlignment="1">
      <alignment horizontal="right" vertical="center"/>
    </xf>
    <xf numFmtId="177" fontId="1" fillId="0" borderId="1" xfId="2" applyNumberFormat="1" applyFont="1" applyFill="1" applyBorder="1" applyAlignment="1">
      <alignment horizontal="right" vertical="center"/>
    </xf>
    <xf numFmtId="176" fontId="1" fillId="0" borderId="2" xfId="2" applyNumberFormat="1" applyFont="1" applyFill="1" applyBorder="1" applyAlignment="1">
      <alignment horizontal="left" vertical="center"/>
    </xf>
    <xf numFmtId="176" fontId="1" fillId="0" borderId="4" xfId="2" applyNumberFormat="1" applyFont="1" applyFill="1" applyBorder="1">
      <alignment vertical="center"/>
    </xf>
    <xf numFmtId="176" fontId="1" fillId="0" borderId="5" xfId="2" applyNumberFormat="1" applyFont="1" applyFill="1" applyBorder="1">
      <alignment vertical="center"/>
    </xf>
    <xf numFmtId="10" fontId="1" fillId="0" borderId="5" xfId="2" applyNumberFormat="1" applyFont="1" applyFill="1" applyBorder="1">
      <alignment vertical="center"/>
    </xf>
    <xf numFmtId="177" fontId="6" fillId="0" borderId="1" xfId="2" applyNumberFormat="1" applyFont="1" applyFill="1" applyBorder="1" applyAlignment="1">
      <alignment horizontal="right" vertical="center"/>
    </xf>
    <xf numFmtId="176" fontId="11" fillId="0" borderId="0" xfId="2" applyNumberFormat="1" applyFont="1" applyFill="1">
      <alignment vertical="center"/>
    </xf>
    <xf numFmtId="176" fontId="11" fillId="0" borderId="1" xfId="2" applyNumberFormat="1" applyFont="1" applyFill="1" applyBorder="1" applyAlignment="1">
      <alignment horizontal="right" vertical="center"/>
    </xf>
    <xf numFmtId="176" fontId="1" fillId="0" borderId="1" xfId="2" applyNumberFormat="1" applyFont="1" applyFill="1" applyBorder="1" applyAlignment="1">
      <alignment horizontal="left" vertical="center"/>
    </xf>
    <xf numFmtId="176" fontId="1" fillId="0" borderId="1" xfId="2" applyNumberFormat="1" applyFont="1" applyFill="1" applyBorder="1" applyAlignment="1">
      <alignment horizontal="left" vertical="center" wrapText="1"/>
    </xf>
    <xf numFmtId="176" fontId="1" fillId="0" borderId="1" xfId="2" applyNumberFormat="1" applyFont="1" applyFill="1" applyBorder="1" applyAlignment="1">
      <alignment horizontal="left" vertical="center" wrapText="1"/>
    </xf>
    <xf numFmtId="10" fontId="1" fillId="0" borderId="0" xfId="2" applyNumberFormat="1" applyFont="1" applyFill="1" applyBorder="1">
      <alignment vertical="center"/>
    </xf>
    <xf numFmtId="38" fontId="1" fillId="0" borderId="1" xfId="2" applyFont="1" applyFill="1" applyBorder="1" applyAlignment="1">
      <alignment horizontal="right" vertical="center"/>
    </xf>
    <xf numFmtId="38" fontId="6" fillId="0" borderId="1" xfId="2" applyFont="1" applyFill="1" applyBorder="1" applyAlignment="1">
      <alignment horizontal="right" vertical="center"/>
    </xf>
    <xf numFmtId="176" fontId="11" fillId="0" borderId="1" xfId="2" applyNumberFormat="1" applyFont="1" applyFill="1" applyBorder="1" applyAlignment="1">
      <alignment vertical="center" wrapText="1"/>
    </xf>
    <xf numFmtId="177" fontId="11" fillId="0" borderId="1" xfId="2" applyNumberFormat="1" applyFont="1" applyFill="1" applyBorder="1" applyAlignment="1">
      <alignment horizontal="right" vertical="center"/>
    </xf>
    <xf numFmtId="176" fontId="11" fillId="0" borderId="1" xfId="4" applyNumberFormat="1" applyFont="1" applyFill="1" applyBorder="1" applyAlignment="1">
      <alignment horizontal="right" vertical="center" wrapText="1"/>
    </xf>
    <xf numFmtId="176" fontId="1" fillId="0" borderId="1" xfId="2" applyNumberFormat="1" applyFont="1" applyFill="1" applyBorder="1" applyAlignment="1">
      <alignment horizontal="left" vertical="center"/>
    </xf>
    <xf numFmtId="176" fontId="1" fillId="0" borderId="3" xfId="2" applyNumberFormat="1" applyFont="1" applyFill="1" applyBorder="1" applyAlignment="1">
      <alignment horizontal="center" vertical="center" wrapText="1"/>
    </xf>
    <xf numFmtId="176" fontId="1" fillId="0" borderId="4" xfId="2" applyNumberFormat="1" applyFont="1" applyFill="1" applyBorder="1" applyAlignment="1">
      <alignment horizontal="center" vertical="center" wrapText="1"/>
    </xf>
    <xf numFmtId="176" fontId="1" fillId="0" borderId="1" xfId="2" applyNumberFormat="1" applyFont="1" applyFill="1" applyBorder="1" applyAlignment="1">
      <alignment horizontal="left" vertical="center" wrapText="1"/>
    </xf>
    <xf numFmtId="176" fontId="3" fillId="0" borderId="0" xfId="4" applyNumberFormat="1" applyFont="1" applyFill="1" applyBorder="1" applyAlignment="1">
      <alignment vertical="center"/>
    </xf>
    <xf numFmtId="176" fontId="1" fillId="0" borderId="6" xfId="2" applyNumberFormat="1" applyFont="1" applyFill="1" applyBorder="1" applyAlignment="1">
      <alignment horizontal="left" vertical="center"/>
    </xf>
    <xf numFmtId="176" fontId="1" fillId="0" borderId="1" xfId="2" applyNumberFormat="1" applyFont="1" applyFill="1" applyBorder="1" applyAlignment="1">
      <alignment horizontal="left" vertical="center"/>
    </xf>
    <xf numFmtId="176" fontId="1" fillId="0" borderId="6" xfId="2" applyNumberFormat="1" applyFont="1" applyFill="1" applyBorder="1" applyAlignment="1">
      <alignment horizontal="center" vertical="center" wrapText="1"/>
    </xf>
    <xf numFmtId="176" fontId="1" fillId="0" borderId="3" xfId="2" applyNumberFormat="1" applyFont="1" applyFill="1" applyBorder="1" applyAlignment="1">
      <alignment horizontal="center" vertical="center" wrapText="1"/>
    </xf>
    <xf numFmtId="176" fontId="1" fillId="0" borderId="4" xfId="2" applyNumberFormat="1" applyFont="1" applyFill="1" applyBorder="1" applyAlignment="1">
      <alignment horizontal="center" vertical="center" wrapText="1"/>
    </xf>
    <xf numFmtId="176" fontId="1" fillId="0" borderId="6" xfId="4" applyNumberFormat="1" applyFont="1" applyFill="1" applyBorder="1" applyAlignment="1">
      <alignment horizontal="center" vertical="center"/>
    </xf>
    <xf numFmtId="176" fontId="1" fillId="0" borderId="4" xfId="4" applyNumberFormat="1" applyFont="1" applyFill="1" applyBorder="1" applyAlignment="1">
      <alignment horizontal="center" vertical="center"/>
    </xf>
    <xf numFmtId="176" fontId="1" fillId="0" borderId="6" xfId="4" applyNumberFormat="1" applyFont="1" applyFill="1" applyBorder="1" applyAlignment="1">
      <alignment horizontal="center" vertical="center" wrapText="1"/>
    </xf>
    <xf numFmtId="176" fontId="1" fillId="0" borderId="4" xfId="2" applyNumberFormat="1" applyFont="1" applyFill="1" applyBorder="1" applyAlignment="1">
      <alignment horizontal="center" vertical="center"/>
    </xf>
    <xf numFmtId="176" fontId="1" fillId="0" borderId="1" xfId="2" applyNumberFormat="1" applyFont="1" applyFill="1" applyBorder="1" applyAlignment="1">
      <alignment horizontal="center" vertical="center"/>
    </xf>
    <xf numFmtId="176" fontId="1" fillId="0" borderId="1" xfId="2" applyNumberFormat="1" applyFont="1" applyFill="1" applyBorder="1" applyAlignment="1">
      <alignment horizontal="left" vertical="center" wrapText="1"/>
    </xf>
    <xf numFmtId="176" fontId="1" fillId="0" borderId="1" xfId="2" applyNumberFormat="1" applyFont="1" applyFill="1" applyBorder="1" applyAlignment="1">
      <alignment horizontal="center" vertical="center" wrapText="1"/>
    </xf>
    <xf numFmtId="176" fontId="1" fillId="0" borderId="1" xfId="4" applyNumberFormat="1" applyFont="1" applyFill="1" applyBorder="1" applyAlignment="1">
      <alignment horizontal="center" vertical="center"/>
    </xf>
    <xf numFmtId="176" fontId="1" fillId="0" borderId="7" xfId="2" applyNumberFormat="1" applyFont="1" applyFill="1" applyBorder="1" applyAlignment="1">
      <alignment horizontal="center" vertical="center"/>
    </xf>
    <xf numFmtId="176" fontId="1" fillId="0" borderId="8" xfId="2" applyNumberFormat="1" applyFont="1" applyFill="1" applyBorder="1" applyAlignment="1">
      <alignment horizontal="center" vertical="center"/>
    </xf>
    <xf numFmtId="176" fontId="1" fillId="0" borderId="9" xfId="2" applyNumberFormat="1" applyFont="1" applyFill="1" applyBorder="1" applyAlignment="1">
      <alignment horizontal="center" vertical="center"/>
    </xf>
    <xf numFmtId="176" fontId="1" fillId="0" borderId="10" xfId="2" applyNumberFormat="1" applyFont="1" applyFill="1" applyBorder="1" applyAlignment="1">
      <alignment horizontal="center" vertical="center" wrapText="1"/>
    </xf>
    <xf numFmtId="176" fontId="1" fillId="0" borderId="11" xfId="2" applyNumberFormat="1" applyFont="1" applyFill="1" applyBorder="1" applyAlignment="1">
      <alignment horizontal="center" vertical="center" wrapText="1"/>
    </xf>
    <xf numFmtId="176" fontId="1" fillId="0" borderId="12" xfId="2" applyNumberFormat="1" applyFont="1" applyFill="1" applyBorder="1" applyAlignment="1">
      <alignment horizontal="center" vertical="center" wrapText="1"/>
    </xf>
    <xf numFmtId="176" fontId="1" fillId="0" borderId="13" xfId="2" applyNumberFormat="1" applyFont="1" applyFill="1" applyBorder="1" applyAlignment="1">
      <alignment horizontal="center" vertical="center" wrapText="1"/>
    </xf>
  </cellXfs>
  <cellStyles count="6">
    <cellStyle name="パーセント 2" xfId="1" xr:uid="{00000000-0005-0000-0000-000000000000}"/>
    <cellStyle name="桁区切り" xfId="2" builtinId="6"/>
    <cellStyle name="桁区切り 2" xfId="3" xr:uid="{00000000-0005-0000-0000-000002000000}"/>
    <cellStyle name="標準" xfId="0" builtinId="0"/>
    <cellStyle name="標準 2" xfId="4" xr:uid="{00000000-0005-0000-0000-000004000000}"/>
    <cellStyle name="標準 3"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go.jp/&#30435;&#26619;&#23460;/&#30435;&#26619;&#20418;&#23554;&#29992;/001&#36001;&#21209;&#30465;&#25903;&#20986;&#28857;&#26908;&#12481;&#12540;&#12512;&#65288;&#20844;&#34920;&#38306;&#20418;&#65289;/03%20&#22996;&#35351;&#35519;&#26619;&#36027;/H21&#24180;&#24230;/&#31532;1&#22235;&#21322;&#26399;/&#22522;&#26412;&#12487;&#12540;&#12479;/21.04&#26376;&#65374;6&#26376;&#22865;&#32004;&#29366;&#27841;&#35519;&#26619;&#31080;&#12304;&#36001;&#21209;&#26412;&#30465;21.8.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１年４-６月分契約状況調査票"/>
      <sheetName val="契約状況コード表"/>
    </sheetNames>
    <sheetDataSet>
      <sheetData sheetId="0"/>
      <sheetData sheetId="1">
        <row r="6">
          <cell r="F6" t="str">
            <v>①一般競争入札</v>
          </cell>
        </row>
        <row r="7">
          <cell r="F7" t="str">
            <v>②一般競争入札（総合評価方式）</v>
          </cell>
        </row>
        <row r="8">
          <cell r="F8" t="str">
            <v>③随意契約（企画競争有り）</v>
          </cell>
        </row>
        <row r="9">
          <cell r="F9"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F6D82-C622-4E4D-B1A2-F83BB8F91ABA}">
  <sheetPr>
    <tabColor rgb="FFFF0000"/>
    <pageSetUpPr fitToPage="1"/>
  </sheetPr>
  <dimension ref="B1:R43"/>
  <sheetViews>
    <sheetView tabSelected="1" view="pageBreakPreview" zoomScale="80" zoomScaleNormal="90" zoomScaleSheetLayoutView="80" workbookViewId="0">
      <selection activeCell="O46" sqref="O46"/>
    </sheetView>
  </sheetViews>
  <sheetFormatPr defaultColWidth="9" defaultRowHeight="12" x14ac:dyDescent="0.2"/>
  <cols>
    <col min="1" max="1" width="2.08984375" style="1" customWidth="1"/>
    <col min="2" max="2" width="2.90625" style="1" customWidth="1"/>
    <col min="3" max="4" width="5" style="1" customWidth="1"/>
    <col min="5" max="5" width="27.7265625" style="2" customWidth="1"/>
    <col min="6" max="11" width="12.7265625" style="1" customWidth="1"/>
    <col min="12" max="12" width="11.6328125" style="1" customWidth="1"/>
    <col min="13" max="13" width="11.6328125" style="3" customWidth="1"/>
    <col min="14" max="14" width="11.6328125" style="1" customWidth="1"/>
    <col min="15" max="15" width="11.36328125" style="1" customWidth="1"/>
    <col min="16" max="16" width="11.6328125" style="1" customWidth="1"/>
    <col min="17" max="17" width="75.26953125" style="1" customWidth="1"/>
    <col min="18" max="18" width="3.453125" style="1" customWidth="1"/>
    <col min="19" max="16384" width="9" style="1"/>
  </cols>
  <sheetData>
    <row r="1" spans="2:18" ht="20.149999999999999" customHeight="1" x14ac:dyDescent="0.2"/>
    <row r="2" spans="2:18" ht="19.5" customHeight="1" x14ac:dyDescent="0.2">
      <c r="B2" s="4"/>
      <c r="C2" s="41" t="s">
        <v>27</v>
      </c>
      <c r="D2" s="6"/>
      <c r="E2" s="6"/>
      <c r="F2" s="6"/>
      <c r="G2" s="6"/>
      <c r="H2" s="6"/>
      <c r="I2" s="6"/>
      <c r="J2" s="6"/>
      <c r="K2" s="6"/>
      <c r="L2" s="6"/>
      <c r="N2" s="6"/>
      <c r="O2" s="6"/>
      <c r="P2" s="6"/>
      <c r="Q2" s="6"/>
      <c r="R2" s="6"/>
    </row>
    <row r="3" spans="2:18" ht="20.149999999999999" customHeight="1" x14ac:dyDescent="0.2">
      <c r="B3" s="4"/>
      <c r="C3" s="41" t="s">
        <v>23</v>
      </c>
      <c r="D3" s="6"/>
      <c r="E3" s="6"/>
      <c r="F3" s="6"/>
      <c r="G3" s="6"/>
      <c r="H3" s="6"/>
      <c r="I3" s="6"/>
      <c r="J3" s="6"/>
      <c r="K3" s="6"/>
      <c r="L3" s="6"/>
      <c r="N3" s="6"/>
      <c r="O3" s="6"/>
      <c r="P3" s="6"/>
      <c r="Q3" s="6"/>
      <c r="R3" s="6"/>
    </row>
    <row r="4" spans="2:18" ht="20.149999999999999" customHeight="1" x14ac:dyDescent="0.2">
      <c r="B4" s="4"/>
      <c r="C4" s="41"/>
      <c r="D4" s="6"/>
      <c r="E4" s="6"/>
      <c r="F4" s="6"/>
      <c r="G4" s="6"/>
      <c r="H4" s="6"/>
      <c r="I4" s="6"/>
      <c r="J4" s="6"/>
      <c r="K4" s="6"/>
      <c r="L4" s="6"/>
      <c r="N4" s="6"/>
      <c r="O4" s="6"/>
      <c r="P4" s="6"/>
      <c r="Q4" s="6"/>
      <c r="R4" s="6"/>
    </row>
    <row r="5" spans="2:18" ht="20.149999999999999" customHeight="1" x14ac:dyDescent="0.2">
      <c r="B5" s="4"/>
      <c r="C5" s="7" t="s">
        <v>0</v>
      </c>
      <c r="D5" s="4"/>
      <c r="E5" s="8"/>
      <c r="F5" s="4"/>
      <c r="G5" s="4"/>
      <c r="H5" s="4"/>
      <c r="I5" s="4"/>
      <c r="J5" s="4"/>
      <c r="K5" s="4"/>
      <c r="L5" s="4"/>
      <c r="N5" s="4"/>
      <c r="O5" s="4"/>
      <c r="P5" s="4"/>
      <c r="Q5" s="10" t="s">
        <v>25</v>
      </c>
      <c r="R5" s="4"/>
    </row>
    <row r="6" spans="2:18" ht="20.149999999999999" customHeight="1" x14ac:dyDescent="0.2">
      <c r="B6" s="4"/>
      <c r="C6" s="51" t="s">
        <v>1</v>
      </c>
      <c r="D6" s="51"/>
      <c r="E6" s="51"/>
      <c r="F6" s="51" t="s">
        <v>28</v>
      </c>
      <c r="G6" s="51"/>
      <c r="H6" s="51"/>
      <c r="I6" s="51"/>
      <c r="J6" s="51"/>
      <c r="K6" s="51"/>
      <c r="L6" s="51"/>
      <c r="M6" s="51" t="s">
        <v>29</v>
      </c>
      <c r="N6" s="51"/>
      <c r="O6" s="58" t="s">
        <v>35</v>
      </c>
      <c r="P6" s="59"/>
      <c r="Q6" s="52" t="s">
        <v>2</v>
      </c>
      <c r="R6" s="10"/>
    </row>
    <row r="7" spans="2:18" ht="20.149999999999999" customHeight="1" x14ac:dyDescent="0.2">
      <c r="B7" s="4"/>
      <c r="C7" s="51"/>
      <c r="D7" s="51"/>
      <c r="E7" s="51"/>
      <c r="F7" s="53" t="s">
        <v>3</v>
      </c>
      <c r="G7" s="55" t="s">
        <v>4</v>
      </c>
      <c r="H7" s="56"/>
      <c r="I7" s="56"/>
      <c r="J7" s="56"/>
      <c r="K7" s="57"/>
      <c r="L7" s="44" t="s">
        <v>5</v>
      </c>
      <c r="M7" s="53" t="s">
        <v>6</v>
      </c>
      <c r="N7" s="44" t="s">
        <v>5</v>
      </c>
      <c r="O7" s="60"/>
      <c r="P7" s="61"/>
      <c r="Q7" s="52"/>
      <c r="R7" s="11"/>
    </row>
    <row r="8" spans="2:18" ht="28.5" customHeight="1" x14ac:dyDescent="0.2">
      <c r="B8" s="4"/>
      <c r="C8" s="51"/>
      <c r="D8" s="51"/>
      <c r="E8" s="51"/>
      <c r="F8" s="54"/>
      <c r="G8" s="47" t="s">
        <v>7</v>
      </c>
      <c r="H8" s="47" t="s">
        <v>8</v>
      </c>
      <c r="I8" s="47" t="s">
        <v>9</v>
      </c>
      <c r="J8" s="49" t="s">
        <v>10</v>
      </c>
      <c r="K8" s="44" t="s">
        <v>11</v>
      </c>
      <c r="L8" s="45"/>
      <c r="M8" s="53"/>
      <c r="N8" s="45"/>
      <c r="O8" s="38" t="s">
        <v>31</v>
      </c>
      <c r="P8" s="38" t="s">
        <v>32</v>
      </c>
      <c r="Q8" s="52"/>
      <c r="R8" s="11"/>
    </row>
    <row r="9" spans="2:18" ht="20.149999999999999" customHeight="1" x14ac:dyDescent="0.2">
      <c r="B9" s="4"/>
      <c r="C9" s="51"/>
      <c r="D9" s="51"/>
      <c r="E9" s="51"/>
      <c r="F9" s="54"/>
      <c r="G9" s="48"/>
      <c r="H9" s="48"/>
      <c r="I9" s="48"/>
      <c r="J9" s="48"/>
      <c r="K9" s="50"/>
      <c r="L9" s="46"/>
      <c r="M9" s="53"/>
      <c r="N9" s="46"/>
      <c r="O9" s="39" t="s">
        <v>33</v>
      </c>
      <c r="P9" s="39" t="s">
        <v>34</v>
      </c>
      <c r="Q9" s="52"/>
      <c r="R9" s="11"/>
    </row>
    <row r="10" spans="2:18" ht="20.149999999999999" customHeight="1" x14ac:dyDescent="0.2">
      <c r="B10" s="4"/>
      <c r="C10" s="42" t="s">
        <v>26</v>
      </c>
      <c r="D10" s="43"/>
      <c r="E10" s="43"/>
      <c r="F10" s="12"/>
      <c r="G10" s="12"/>
      <c r="H10" s="12"/>
      <c r="I10" s="12"/>
      <c r="J10" s="12"/>
      <c r="K10" s="12"/>
      <c r="L10" s="12"/>
      <c r="M10" s="13"/>
      <c r="N10" s="14"/>
      <c r="O10" s="14"/>
      <c r="P10" s="14"/>
      <c r="Q10" s="15"/>
      <c r="R10" s="16"/>
    </row>
    <row r="11" spans="2:18" ht="20.149999999999999" customHeight="1" x14ac:dyDescent="0.2">
      <c r="B11" s="4"/>
      <c r="C11" s="17"/>
      <c r="D11" s="42" t="s">
        <v>21</v>
      </c>
      <c r="E11" s="43"/>
      <c r="F11" s="19"/>
      <c r="G11" s="19"/>
      <c r="H11" s="19"/>
      <c r="I11" s="19"/>
      <c r="J11" s="19"/>
      <c r="K11" s="19"/>
      <c r="L11" s="12"/>
      <c r="M11" s="13"/>
      <c r="N11" s="14"/>
      <c r="O11" s="14"/>
      <c r="P11" s="14"/>
      <c r="Q11" s="15"/>
      <c r="R11" s="16"/>
    </row>
    <row r="12" spans="2:18" ht="20.149999999999999" customHeight="1" x14ac:dyDescent="0.2">
      <c r="B12" s="4"/>
      <c r="C12" s="17"/>
      <c r="D12" s="17"/>
      <c r="E12" s="18" t="s">
        <v>12</v>
      </c>
      <c r="F12" s="19">
        <f>TRUNC('Ｒ３ 旅費庁費 (円単位)'!F12/1000,0)</f>
        <v>4300</v>
      </c>
      <c r="G12" s="19">
        <f>TRUNC('Ｒ３ 旅費庁費 (円単位)'!G12/1000,0)</f>
        <v>64</v>
      </c>
      <c r="H12" s="19">
        <f>TRUNC('Ｒ３ 旅費庁費 (円単位)'!H12/1000,0)</f>
        <v>339</v>
      </c>
      <c r="I12" s="19">
        <f>TRUNC('Ｒ３ 旅費庁費 (円単位)'!I12/1000,0)</f>
        <v>765</v>
      </c>
      <c r="J12" s="19">
        <f>TRUNC('Ｒ３ 旅費庁費 (円単位)'!J12/1000,0)</f>
        <v>1296</v>
      </c>
      <c r="K12" s="19">
        <f>SUM(G12:J12)</f>
        <v>2464</v>
      </c>
      <c r="L12" s="20">
        <f>J12/K12</f>
        <v>0.52597402597402598</v>
      </c>
      <c r="M12" s="13">
        <v>989</v>
      </c>
      <c r="N12" s="20">
        <v>0.56937248128957973</v>
      </c>
      <c r="O12" s="32">
        <f>J12-M12</f>
        <v>307</v>
      </c>
      <c r="P12" s="20">
        <f>L12-N12</f>
        <v>-4.3398455315553752E-2</v>
      </c>
      <c r="Q12" s="40"/>
      <c r="R12" s="21"/>
    </row>
    <row r="13" spans="2:18" ht="20.149999999999999" customHeight="1" x14ac:dyDescent="0.2">
      <c r="B13" s="4"/>
      <c r="C13" s="17"/>
      <c r="D13" s="22"/>
      <c r="E13" s="18" t="s">
        <v>13</v>
      </c>
      <c r="F13" s="19">
        <f>TRUNC('Ｒ３ 旅費庁費 (円単位)'!F13/1000,0)</f>
        <v>193659</v>
      </c>
      <c r="G13" s="19">
        <f>TRUNC('Ｒ３ 旅費庁費 (円単位)'!G13/1000,0)</f>
        <v>19420</v>
      </c>
      <c r="H13" s="19">
        <f>TRUNC('Ｒ３ 旅費庁費 (円単位)'!H13/1000,0)</f>
        <v>43510</v>
      </c>
      <c r="I13" s="19">
        <f>TRUNC('Ｒ３ 旅費庁費 (円単位)'!I13/1000,0)</f>
        <v>43278</v>
      </c>
      <c r="J13" s="19">
        <f>TRUNC('Ｒ３ 旅費庁費 (円単位)'!J13/1000,0)</f>
        <v>72311</v>
      </c>
      <c r="K13" s="19">
        <f>SUM(G13:J13)</f>
        <v>178519</v>
      </c>
      <c r="L13" s="20">
        <f>J13/K13</f>
        <v>0.40506052577036616</v>
      </c>
      <c r="M13" s="13">
        <v>65472</v>
      </c>
      <c r="N13" s="20">
        <v>0.39793592618930401</v>
      </c>
      <c r="O13" s="32">
        <f>J13-M13</f>
        <v>6839</v>
      </c>
      <c r="P13" s="20">
        <f>L13-N13</f>
        <v>7.1245995810621521E-3</v>
      </c>
      <c r="Q13" s="37" t="s">
        <v>39</v>
      </c>
      <c r="R13" s="21"/>
    </row>
    <row r="14" spans="2:18" ht="20.149999999999999" customHeight="1" x14ac:dyDescent="0.2">
      <c r="B14" s="4"/>
      <c r="C14" s="17"/>
      <c r="D14" s="42" t="s">
        <v>19</v>
      </c>
      <c r="E14" s="43"/>
      <c r="F14" s="19"/>
      <c r="G14" s="19"/>
      <c r="H14" s="19"/>
      <c r="I14" s="19"/>
      <c r="J14" s="19"/>
      <c r="K14" s="19"/>
      <c r="L14" s="25"/>
      <c r="M14" s="13"/>
      <c r="N14" s="14"/>
      <c r="O14" s="33"/>
      <c r="P14" s="14"/>
      <c r="Q14" s="15"/>
      <c r="R14" s="16"/>
    </row>
    <row r="15" spans="2:18" ht="20.149999999999999" customHeight="1" x14ac:dyDescent="0.2">
      <c r="B15" s="4"/>
      <c r="C15" s="17"/>
      <c r="D15" s="17"/>
      <c r="E15" s="18" t="s">
        <v>12</v>
      </c>
      <c r="F15" s="19">
        <f>TRUNC('Ｒ３ 旅費庁費 (円単位)'!F15/1000,0)</f>
        <v>22945</v>
      </c>
      <c r="G15" s="19">
        <f>TRUNC('Ｒ３ 旅費庁費 (円単位)'!G15/1000,0)</f>
        <v>370</v>
      </c>
      <c r="H15" s="19">
        <f>TRUNC('Ｒ３ 旅費庁費 (円単位)'!H15/1000,0)</f>
        <v>424</v>
      </c>
      <c r="I15" s="19">
        <f>TRUNC('Ｒ３ 旅費庁費 (円単位)'!I15/1000,0)</f>
        <v>4829</v>
      </c>
      <c r="J15" s="19">
        <f>TRUNC('Ｒ３ 旅費庁費 (円単位)'!J15/1000,0)</f>
        <v>3768</v>
      </c>
      <c r="K15" s="19">
        <f>SUM(G15:J15)</f>
        <v>9391</v>
      </c>
      <c r="L15" s="20">
        <f>J15/K15</f>
        <v>0.40123522521563199</v>
      </c>
      <c r="M15" s="13">
        <v>1864</v>
      </c>
      <c r="N15" s="20">
        <v>0.38560198593297479</v>
      </c>
      <c r="O15" s="32">
        <f>J15-M15</f>
        <v>1904</v>
      </c>
      <c r="P15" s="20">
        <f>L15-N15</f>
        <v>1.5633239282657196E-2</v>
      </c>
      <c r="Q15" s="40" t="s">
        <v>39</v>
      </c>
      <c r="R15" s="21"/>
    </row>
    <row r="16" spans="2:18" ht="20.149999999999999" customHeight="1" x14ac:dyDescent="0.2">
      <c r="B16" s="4"/>
      <c r="C16" s="17"/>
      <c r="D16" s="22"/>
      <c r="E16" s="18" t="s">
        <v>36</v>
      </c>
      <c r="F16" s="19">
        <f>TRUNC('Ｒ３ 旅費庁費 (円単位)'!F16/1000,0)</f>
        <v>323589</v>
      </c>
      <c r="G16" s="19">
        <f>TRUNC('Ｒ３ 旅費庁費 (円単位)'!G16/1000,0)</f>
        <v>53080</v>
      </c>
      <c r="H16" s="19">
        <f>TRUNC('Ｒ３ 旅費庁費 (円単位)'!H16/1000,0)</f>
        <v>54313</v>
      </c>
      <c r="I16" s="19">
        <f>TRUNC('Ｒ３ 旅費庁費 (円単位)'!I16/1000,0)</f>
        <v>63810</v>
      </c>
      <c r="J16" s="19">
        <f>TRUNC('Ｒ３ 旅費庁費 (円単位)'!J16/1000,0)</f>
        <v>118169</v>
      </c>
      <c r="K16" s="19">
        <f>SUM(G16:J16)</f>
        <v>289372</v>
      </c>
      <c r="L16" s="20">
        <f>J16/K16</f>
        <v>0.40836362882379773</v>
      </c>
      <c r="M16" s="13">
        <v>114326</v>
      </c>
      <c r="N16" s="20">
        <v>0.37556708244499998</v>
      </c>
      <c r="O16" s="32">
        <f>J16-M16</f>
        <v>3843</v>
      </c>
      <c r="P16" s="20">
        <f>L16-N16</f>
        <v>3.2796546378797753E-2</v>
      </c>
      <c r="Q16" s="37" t="s">
        <v>39</v>
      </c>
      <c r="R16" s="21"/>
    </row>
    <row r="17" spans="2:18" ht="20.149999999999999" customHeight="1" x14ac:dyDescent="0.2">
      <c r="B17" s="4"/>
      <c r="C17" s="17"/>
      <c r="D17" s="42" t="s">
        <v>20</v>
      </c>
      <c r="E17" s="43"/>
      <c r="F17" s="19"/>
      <c r="G17" s="19"/>
      <c r="H17" s="19"/>
      <c r="I17" s="19"/>
      <c r="J17" s="19"/>
      <c r="K17" s="19"/>
      <c r="L17" s="25"/>
      <c r="M17" s="13"/>
      <c r="N17" s="14"/>
      <c r="O17" s="33"/>
      <c r="P17" s="14"/>
      <c r="Q17" s="15"/>
      <c r="R17" s="16"/>
    </row>
    <row r="18" spans="2:18" ht="20.149999999999999" customHeight="1" x14ac:dyDescent="0.2">
      <c r="B18" s="4"/>
      <c r="C18" s="17"/>
      <c r="D18" s="17"/>
      <c r="E18" s="18" t="s">
        <v>12</v>
      </c>
      <c r="F18" s="19">
        <f>TRUNC('Ｒ３ 旅費庁費 (円単位)'!F18/1000,0)</f>
        <v>2140</v>
      </c>
      <c r="G18" s="19">
        <f>TRUNC('Ｒ３ 旅費庁費 (円単位)'!G18/1000,0)</f>
        <v>375</v>
      </c>
      <c r="H18" s="19">
        <f>TRUNC('Ｒ３ 旅費庁費 (円単位)'!H18/1000,0)</f>
        <v>464</v>
      </c>
      <c r="I18" s="19">
        <f>TRUNC('Ｒ３ 旅費庁費 (円単位)'!I18/1000,0)</f>
        <v>232</v>
      </c>
      <c r="J18" s="19">
        <f>TRUNC('Ｒ３ 旅費庁費 (円単位)'!J18/1000,0)</f>
        <v>404</v>
      </c>
      <c r="K18" s="19">
        <f>SUM(G18:J18)</f>
        <v>1475</v>
      </c>
      <c r="L18" s="20">
        <f>J18/K18</f>
        <v>0.27389830508474577</v>
      </c>
      <c r="M18" s="13">
        <v>572</v>
      </c>
      <c r="N18" s="20">
        <v>0.55159112825458056</v>
      </c>
      <c r="O18" s="32">
        <f>J18-M18</f>
        <v>-168</v>
      </c>
      <c r="P18" s="20">
        <f t="shared" ref="P18:P19" si="0">L18-N18</f>
        <v>-0.27769282316983479</v>
      </c>
      <c r="Q18" s="40"/>
      <c r="R18" s="21"/>
    </row>
    <row r="19" spans="2:18" ht="20.149999999999999" customHeight="1" x14ac:dyDescent="0.2">
      <c r="B19" s="4"/>
      <c r="C19" s="22"/>
      <c r="D19" s="22"/>
      <c r="E19" s="18" t="s">
        <v>37</v>
      </c>
      <c r="F19" s="19">
        <f>TRUNC('Ｒ３ 旅費庁費 (円単位)'!F19/1000,0)</f>
        <v>726231</v>
      </c>
      <c r="G19" s="19">
        <f>TRUNC('Ｒ３ 旅費庁費 (円単位)'!G19/1000,0)</f>
        <v>11863</v>
      </c>
      <c r="H19" s="19">
        <f>TRUNC('Ｒ３ 旅費庁費 (円単位)'!H19/1000,0)</f>
        <v>66261</v>
      </c>
      <c r="I19" s="19">
        <f>TRUNC('Ｒ３ 旅費庁費 (円単位)'!I19/1000,0)</f>
        <v>108826</v>
      </c>
      <c r="J19" s="19">
        <f>TRUNC('Ｒ３ 旅費庁費 (円単位)'!J19/1000,0)</f>
        <v>345530</v>
      </c>
      <c r="K19" s="19">
        <f>SUM(G19:J19)</f>
        <v>532480</v>
      </c>
      <c r="L19" s="20">
        <f>J19/K19</f>
        <v>0.64890700120192313</v>
      </c>
      <c r="M19" s="13">
        <v>294047</v>
      </c>
      <c r="N19" s="20">
        <v>0.64334160354612724</v>
      </c>
      <c r="O19" s="32">
        <f>J19-M19</f>
        <v>51483</v>
      </c>
      <c r="P19" s="20">
        <f t="shared" si="0"/>
        <v>5.5653976557958895E-3</v>
      </c>
      <c r="Q19" s="37" t="s">
        <v>39</v>
      </c>
      <c r="R19" s="21"/>
    </row>
    <row r="20" spans="2:18" ht="20.149999999999999" customHeight="1" x14ac:dyDescent="0.2">
      <c r="B20" s="4"/>
      <c r="C20" s="4" t="s">
        <v>14</v>
      </c>
      <c r="D20" s="4"/>
      <c r="E20" s="9"/>
      <c r="F20" s="4"/>
      <c r="G20" s="4"/>
      <c r="H20" s="4"/>
      <c r="I20" s="4"/>
      <c r="J20" s="4"/>
      <c r="K20" s="4"/>
      <c r="L20" s="23"/>
      <c r="N20" s="24"/>
      <c r="O20" s="31"/>
      <c r="P20" s="31"/>
      <c r="Q20" s="4"/>
      <c r="R20" s="4"/>
    </row>
    <row r="21" spans="2:18" ht="20.149999999999999" customHeight="1" x14ac:dyDescent="0.2"/>
    <row r="22" spans="2:18" ht="20.149999999999999" customHeight="1" x14ac:dyDescent="0.2">
      <c r="B22" s="4"/>
      <c r="C22" s="7" t="s">
        <v>15</v>
      </c>
      <c r="D22" s="4"/>
      <c r="E22" s="8"/>
      <c r="F22" s="4"/>
      <c r="G22" s="4"/>
      <c r="H22" s="4"/>
      <c r="I22" s="4"/>
      <c r="J22" s="4"/>
      <c r="K22" s="4"/>
      <c r="L22" s="4"/>
      <c r="N22" s="4"/>
      <c r="O22" s="4"/>
      <c r="P22" s="4"/>
      <c r="Q22" s="10" t="s">
        <v>24</v>
      </c>
      <c r="R22" s="4"/>
    </row>
    <row r="23" spans="2:18" ht="20.149999999999999" customHeight="1" x14ac:dyDescent="0.2">
      <c r="B23" s="4"/>
      <c r="C23" s="51" t="s">
        <v>1</v>
      </c>
      <c r="D23" s="51"/>
      <c r="E23" s="51"/>
      <c r="F23" s="51" t="str">
        <f>$F$6</f>
        <v>令和３年度※当年度</v>
      </c>
      <c r="G23" s="51"/>
      <c r="H23" s="51"/>
      <c r="I23" s="51"/>
      <c r="J23" s="51"/>
      <c r="K23" s="51"/>
      <c r="L23" s="51"/>
      <c r="M23" s="51" t="str">
        <f>$M$6</f>
        <v>令和２年度※前年度</v>
      </c>
      <c r="N23" s="51"/>
      <c r="O23" s="58" t="s">
        <v>35</v>
      </c>
      <c r="P23" s="59"/>
      <c r="Q23" s="52" t="s">
        <v>2</v>
      </c>
      <c r="R23" s="10"/>
    </row>
    <row r="24" spans="2:18" ht="20.149999999999999" customHeight="1" x14ac:dyDescent="0.2">
      <c r="B24" s="4"/>
      <c r="C24" s="51"/>
      <c r="D24" s="51"/>
      <c r="E24" s="51"/>
      <c r="F24" s="53" t="s">
        <v>3</v>
      </c>
      <c r="G24" s="55" t="s">
        <v>4</v>
      </c>
      <c r="H24" s="56"/>
      <c r="I24" s="56"/>
      <c r="J24" s="56"/>
      <c r="K24" s="57"/>
      <c r="L24" s="44" t="s">
        <v>5</v>
      </c>
      <c r="M24" s="53" t="s">
        <v>6</v>
      </c>
      <c r="N24" s="44" t="s">
        <v>5</v>
      </c>
      <c r="O24" s="60"/>
      <c r="P24" s="61"/>
      <c r="Q24" s="52"/>
      <c r="R24" s="11"/>
    </row>
    <row r="25" spans="2:18" ht="28.5" customHeight="1" x14ac:dyDescent="0.2">
      <c r="B25" s="4"/>
      <c r="C25" s="51"/>
      <c r="D25" s="51"/>
      <c r="E25" s="51"/>
      <c r="F25" s="54"/>
      <c r="G25" s="47" t="s">
        <v>7</v>
      </c>
      <c r="H25" s="47" t="s">
        <v>8</v>
      </c>
      <c r="I25" s="47" t="s">
        <v>9</v>
      </c>
      <c r="J25" s="49" t="s">
        <v>10</v>
      </c>
      <c r="K25" s="44" t="s">
        <v>11</v>
      </c>
      <c r="L25" s="45"/>
      <c r="M25" s="53"/>
      <c r="N25" s="45"/>
      <c r="O25" s="38" t="s">
        <v>31</v>
      </c>
      <c r="P25" s="38" t="s">
        <v>32</v>
      </c>
      <c r="Q25" s="52"/>
      <c r="R25" s="11"/>
    </row>
    <row r="26" spans="2:18" ht="20.149999999999999" customHeight="1" x14ac:dyDescent="0.2">
      <c r="B26" s="4"/>
      <c r="C26" s="51"/>
      <c r="D26" s="51"/>
      <c r="E26" s="51"/>
      <c r="F26" s="54"/>
      <c r="G26" s="48"/>
      <c r="H26" s="48"/>
      <c r="I26" s="48"/>
      <c r="J26" s="48"/>
      <c r="K26" s="50"/>
      <c r="L26" s="46"/>
      <c r="M26" s="53"/>
      <c r="N26" s="46"/>
      <c r="O26" s="39" t="s">
        <v>33</v>
      </c>
      <c r="P26" s="39" t="s">
        <v>34</v>
      </c>
      <c r="Q26" s="52"/>
      <c r="R26" s="11"/>
    </row>
    <row r="27" spans="2:18" ht="20.149999999999999" customHeight="1" x14ac:dyDescent="0.2">
      <c r="B27" s="4"/>
      <c r="C27" s="42" t="s">
        <v>26</v>
      </c>
      <c r="D27" s="43"/>
      <c r="E27" s="43"/>
      <c r="F27" s="12"/>
      <c r="G27" s="12"/>
      <c r="H27" s="12"/>
      <c r="I27" s="12"/>
      <c r="J27" s="12"/>
      <c r="K27" s="12"/>
      <c r="L27" s="12"/>
      <c r="M27" s="13"/>
      <c r="N27" s="14"/>
      <c r="O27" s="14"/>
      <c r="P27" s="14"/>
      <c r="Q27" s="15"/>
      <c r="R27" s="16"/>
    </row>
    <row r="28" spans="2:18" ht="20.149999999999999" customHeight="1" x14ac:dyDescent="0.2">
      <c r="B28" s="4"/>
      <c r="C28" s="17"/>
      <c r="D28" s="42" t="s">
        <v>16</v>
      </c>
      <c r="E28" s="43"/>
      <c r="F28" s="12"/>
      <c r="G28" s="12"/>
      <c r="H28" s="12"/>
      <c r="I28" s="12"/>
      <c r="J28" s="12"/>
      <c r="K28" s="12"/>
      <c r="L28" s="12"/>
      <c r="M28" s="13"/>
      <c r="N28" s="14"/>
      <c r="O28" s="14"/>
      <c r="P28" s="14"/>
      <c r="Q28" s="15"/>
      <c r="R28" s="16"/>
    </row>
    <row r="29" spans="2:18" ht="20.149999999999999" customHeight="1" x14ac:dyDescent="0.2">
      <c r="B29" s="4"/>
      <c r="C29" s="17"/>
      <c r="D29" s="17"/>
      <c r="E29" s="18" t="s">
        <v>12</v>
      </c>
      <c r="F29" s="19">
        <f>TRUNC('Ｒ３ 旅費庁費 (円単位)'!F29/1000,0)</f>
        <v>921727</v>
      </c>
      <c r="G29" s="19">
        <f>TRUNC('Ｒ３ 旅費庁費 (円単位)'!G29/1000,0)</f>
        <v>20237</v>
      </c>
      <c r="H29" s="19">
        <f>TRUNC('Ｒ３ 旅費庁費 (円単位)'!H29/1000,0)</f>
        <v>56368</v>
      </c>
      <c r="I29" s="19">
        <f>TRUNC('Ｒ３ 旅費庁費 (円単位)'!I29/1000,0)</f>
        <v>67074</v>
      </c>
      <c r="J29" s="19">
        <f>TRUNC('Ｒ３ 旅費庁費 (円単位)'!J29/1000,0)</f>
        <v>69482</v>
      </c>
      <c r="K29" s="19">
        <f>SUM(G29:J29)</f>
        <v>213161</v>
      </c>
      <c r="L29" s="20">
        <f>J29/K29</f>
        <v>0.32596018971575474</v>
      </c>
      <c r="M29" s="13">
        <v>54900</v>
      </c>
      <c r="N29" s="20">
        <v>0.31397443596122504</v>
      </c>
      <c r="O29" s="32">
        <f>J29-M29</f>
        <v>14582</v>
      </c>
      <c r="P29" s="20">
        <f t="shared" ref="P29:P30" si="1">L29-N29</f>
        <v>1.1985753754529704E-2</v>
      </c>
      <c r="Q29" s="1" t="s">
        <v>39</v>
      </c>
      <c r="R29" s="21"/>
    </row>
    <row r="30" spans="2:18" ht="20.149999999999999" customHeight="1" x14ac:dyDescent="0.2">
      <c r="B30" s="4"/>
      <c r="C30" s="22"/>
      <c r="D30" s="22"/>
      <c r="E30" s="18" t="s">
        <v>13</v>
      </c>
      <c r="F30" s="19">
        <f>TRUNC('Ｒ３ 旅費庁費 (円単位)'!F30/1000,0)</f>
        <v>883022</v>
      </c>
      <c r="G30" s="19">
        <f>TRUNC('Ｒ３ 旅費庁費 (円単位)'!G30/1000,0)</f>
        <v>125521</v>
      </c>
      <c r="H30" s="19">
        <f>TRUNC('Ｒ３ 旅費庁費 (円単位)'!H30/1000,0)</f>
        <v>148910</v>
      </c>
      <c r="I30" s="19">
        <f>TRUNC('Ｒ３ 旅費庁費 (円単位)'!I30/1000,0)</f>
        <v>197944</v>
      </c>
      <c r="J30" s="19">
        <f>TRUNC('Ｒ３ 旅費庁費 (円単位)'!J30/1000,0)</f>
        <v>306406</v>
      </c>
      <c r="K30" s="19">
        <f>SUM(G30:J30)</f>
        <v>778781</v>
      </c>
      <c r="L30" s="20">
        <f>J30/K30</f>
        <v>0.39344308605371731</v>
      </c>
      <c r="M30" s="13">
        <v>254622</v>
      </c>
      <c r="N30" s="20">
        <v>0.34612545623848784</v>
      </c>
      <c r="O30" s="32">
        <f>J30-M30</f>
        <v>51784</v>
      </c>
      <c r="P30" s="20">
        <f t="shared" si="1"/>
        <v>4.7317629815229467E-2</v>
      </c>
      <c r="Q30" s="37" t="s">
        <v>39</v>
      </c>
      <c r="R30" s="21"/>
    </row>
    <row r="31" spans="2:18" ht="20.149999999999999" customHeight="1" x14ac:dyDescent="0.2">
      <c r="B31" s="4"/>
      <c r="C31" s="4" t="s">
        <v>14</v>
      </c>
      <c r="D31" s="4"/>
      <c r="E31" s="9"/>
      <c r="F31" s="4"/>
      <c r="G31" s="4"/>
      <c r="H31" s="4"/>
      <c r="I31" s="4"/>
      <c r="J31" s="4"/>
      <c r="K31" s="4"/>
      <c r="L31" s="23"/>
      <c r="N31" s="24"/>
      <c r="O31" s="31"/>
      <c r="P31" s="31"/>
      <c r="Q31" s="4"/>
      <c r="R31" s="4"/>
    </row>
    <row r="32" spans="2:18" ht="20.149999999999999" customHeight="1" x14ac:dyDescent="0.2"/>
    <row r="33" spans="2:18" ht="20.149999999999999" customHeight="1" x14ac:dyDescent="0.2">
      <c r="B33" s="4"/>
      <c r="C33" s="7" t="s">
        <v>17</v>
      </c>
      <c r="D33" s="4"/>
      <c r="E33" s="8"/>
      <c r="F33" s="4"/>
      <c r="G33" s="4"/>
      <c r="H33" s="4"/>
      <c r="I33" s="4"/>
      <c r="J33" s="4"/>
      <c r="K33" s="4"/>
      <c r="L33" s="4"/>
      <c r="N33" s="4"/>
      <c r="O33" s="4"/>
      <c r="P33" s="4"/>
      <c r="Q33" s="10" t="s">
        <v>25</v>
      </c>
      <c r="R33" s="4"/>
    </row>
    <row r="34" spans="2:18" ht="20.149999999999999" customHeight="1" x14ac:dyDescent="0.2">
      <c r="B34" s="4"/>
      <c r="C34" s="51" t="s">
        <v>1</v>
      </c>
      <c r="D34" s="51"/>
      <c r="E34" s="51"/>
      <c r="F34" s="51" t="str">
        <f>$F$6</f>
        <v>令和３年度※当年度</v>
      </c>
      <c r="G34" s="51"/>
      <c r="H34" s="51"/>
      <c r="I34" s="51"/>
      <c r="J34" s="51"/>
      <c r="K34" s="51"/>
      <c r="L34" s="51"/>
      <c r="M34" s="51" t="str">
        <f>$M$6</f>
        <v>令和２年度※前年度</v>
      </c>
      <c r="N34" s="51"/>
      <c r="O34" s="58" t="s">
        <v>35</v>
      </c>
      <c r="P34" s="59"/>
      <c r="Q34" s="52" t="s">
        <v>2</v>
      </c>
      <c r="R34" s="10"/>
    </row>
    <row r="35" spans="2:18" ht="20.149999999999999" customHeight="1" x14ac:dyDescent="0.2">
      <c r="B35" s="4"/>
      <c r="C35" s="51"/>
      <c r="D35" s="51"/>
      <c r="E35" s="51"/>
      <c r="F35" s="53" t="s">
        <v>3</v>
      </c>
      <c r="G35" s="55" t="s">
        <v>4</v>
      </c>
      <c r="H35" s="56"/>
      <c r="I35" s="56"/>
      <c r="J35" s="56"/>
      <c r="K35" s="57"/>
      <c r="L35" s="44" t="s">
        <v>5</v>
      </c>
      <c r="M35" s="53" t="s">
        <v>6</v>
      </c>
      <c r="N35" s="44" t="s">
        <v>5</v>
      </c>
      <c r="O35" s="60"/>
      <c r="P35" s="61"/>
      <c r="Q35" s="52"/>
      <c r="R35" s="11"/>
    </row>
    <row r="36" spans="2:18" ht="28.5" customHeight="1" x14ac:dyDescent="0.2">
      <c r="B36" s="4"/>
      <c r="C36" s="51"/>
      <c r="D36" s="51"/>
      <c r="E36" s="51"/>
      <c r="F36" s="54"/>
      <c r="G36" s="47" t="s">
        <v>7</v>
      </c>
      <c r="H36" s="47" t="s">
        <v>8</v>
      </c>
      <c r="I36" s="47" t="s">
        <v>9</v>
      </c>
      <c r="J36" s="49" t="s">
        <v>10</v>
      </c>
      <c r="K36" s="44" t="s">
        <v>11</v>
      </c>
      <c r="L36" s="45"/>
      <c r="M36" s="53"/>
      <c r="N36" s="45"/>
      <c r="O36" s="38" t="s">
        <v>31</v>
      </c>
      <c r="P36" s="38" t="s">
        <v>32</v>
      </c>
      <c r="Q36" s="52"/>
      <c r="R36" s="11"/>
    </row>
    <row r="37" spans="2:18" ht="20.149999999999999" customHeight="1" x14ac:dyDescent="0.2">
      <c r="B37" s="4"/>
      <c r="C37" s="51"/>
      <c r="D37" s="51"/>
      <c r="E37" s="51"/>
      <c r="F37" s="54"/>
      <c r="G37" s="48"/>
      <c r="H37" s="48"/>
      <c r="I37" s="48"/>
      <c r="J37" s="48"/>
      <c r="K37" s="50"/>
      <c r="L37" s="46"/>
      <c r="M37" s="53"/>
      <c r="N37" s="46"/>
      <c r="O37" s="39" t="s">
        <v>33</v>
      </c>
      <c r="P37" s="39" t="s">
        <v>34</v>
      </c>
      <c r="Q37" s="52"/>
      <c r="R37" s="11"/>
    </row>
    <row r="38" spans="2:18" ht="20.149999999999999" customHeight="1" x14ac:dyDescent="0.2">
      <c r="B38" s="4"/>
      <c r="C38" s="42" t="s">
        <v>26</v>
      </c>
      <c r="D38" s="43"/>
      <c r="E38" s="43"/>
      <c r="F38" s="12"/>
      <c r="G38" s="12"/>
      <c r="H38" s="12"/>
      <c r="I38" s="12"/>
      <c r="J38" s="12"/>
      <c r="K38" s="12"/>
      <c r="L38" s="12"/>
      <c r="M38" s="13"/>
      <c r="N38" s="14"/>
      <c r="O38" s="14"/>
      <c r="P38" s="14"/>
      <c r="Q38" s="15"/>
      <c r="R38" s="16"/>
    </row>
    <row r="39" spans="2:18" ht="20.149999999999999" customHeight="1" x14ac:dyDescent="0.2">
      <c r="B39" s="4"/>
      <c r="C39" s="17"/>
      <c r="D39" s="42" t="s">
        <v>18</v>
      </c>
      <c r="E39" s="43"/>
      <c r="F39" s="12"/>
      <c r="G39" s="12"/>
      <c r="H39" s="12"/>
      <c r="I39" s="12"/>
      <c r="J39" s="12"/>
      <c r="K39" s="12"/>
      <c r="L39" s="12"/>
      <c r="M39" s="13"/>
      <c r="N39" s="14"/>
      <c r="O39" s="14"/>
      <c r="P39" s="14"/>
      <c r="Q39" s="15"/>
      <c r="R39" s="16"/>
    </row>
    <row r="40" spans="2:18" ht="20.149999999999999" customHeight="1" x14ac:dyDescent="0.2">
      <c r="B40" s="4"/>
      <c r="C40" s="17"/>
      <c r="D40" s="17"/>
      <c r="E40" s="18" t="s">
        <v>22</v>
      </c>
      <c r="F40" s="19">
        <v>5306</v>
      </c>
      <c r="G40" s="19">
        <f>TRUNC('Ｒ３ 旅費庁費 (円単位)'!G40/1000,0)</f>
        <v>74</v>
      </c>
      <c r="H40" s="19" t="s">
        <v>30</v>
      </c>
      <c r="I40" s="19">
        <f>TRUNC('Ｒ３ 旅費庁費 (円単位)'!I40/1000,0)</f>
        <v>183</v>
      </c>
      <c r="J40" s="19">
        <f>TRUNC('Ｒ３ 旅費庁費 (円単位)'!J40/1000,0)</f>
        <v>178</v>
      </c>
      <c r="K40" s="19">
        <f>SUM(G40:J40)</f>
        <v>435</v>
      </c>
      <c r="L40" s="20">
        <f>J40/K40</f>
        <v>0.4091954022988506</v>
      </c>
      <c r="M40" s="13">
        <v>45</v>
      </c>
      <c r="N40" s="20">
        <v>0.16728624535315986</v>
      </c>
      <c r="O40" s="32">
        <f t="shared" ref="O40:O42" si="2">J40-M40</f>
        <v>133</v>
      </c>
      <c r="P40" s="20">
        <f t="shared" ref="P40:P42" si="3">L40-N40</f>
        <v>0.24190915694569073</v>
      </c>
      <c r="Q40" s="40" t="s">
        <v>39</v>
      </c>
      <c r="R40" s="21"/>
    </row>
    <row r="41" spans="2:18" ht="20.149999999999999" customHeight="1" x14ac:dyDescent="0.2">
      <c r="B41" s="4"/>
      <c r="C41" s="17"/>
      <c r="D41" s="17"/>
      <c r="E41" s="18" t="s">
        <v>13</v>
      </c>
      <c r="F41" s="19">
        <v>5</v>
      </c>
      <c r="G41" s="19">
        <f>TRUNC('Ｒ３ 旅費庁費 (円単位)'!G41/1000,0)</f>
        <v>0</v>
      </c>
      <c r="H41" s="19">
        <f>TRUNC('Ｒ３ 旅費庁費 (円単位)'!H41/1000,0)</f>
        <v>0</v>
      </c>
      <c r="I41" s="19">
        <f>TRUNC('Ｒ３ 旅費庁費 (円単位)'!I41/1000,0)</f>
        <v>0</v>
      </c>
      <c r="J41" s="19">
        <f>TRUNC('Ｒ３ 旅費庁費 (円単位)'!J41/1000,0)</f>
        <v>0</v>
      </c>
      <c r="K41" s="19">
        <f>SUM(G41:J41)</f>
        <v>0</v>
      </c>
      <c r="L41" s="20" t="s">
        <v>30</v>
      </c>
      <c r="M41" s="13">
        <v>0</v>
      </c>
      <c r="N41" s="20" t="s">
        <v>30</v>
      </c>
      <c r="O41" s="32">
        <f t="shared" si="2"/>
        <v>0</v>
      </c>
      <c r="P41" s="20" t="s">
        <v>30</v>
      </c>
      <c r="Q41" s="40"/>
      <c r="R41" s="21"/>
    </row>
    <row r="42" spans="2:18" ht="20.149999999999999" customHeight="1" x14ac:dyDescent="0.2">
      <c r="B42" s="4"/>
      <c r="C42" s="22"/>
      <c r="D42" s="22"/>
      <c r="E42" s="18" t="s">
        <v>38</v>
      </c>
      <c r="F42" s="19">
        <f>931020+273905</f>
        <v>1204925</v>
      </c>
      <c r="G42" s="19">
        <f>TRUNC('Ｒ３ 旅費庁費 (円単位)'!G42/1000,0)</f>
        <v>7289</v>
      </c>
      <c r="H42" s="19">
        <f>TRUNC('Ｒ３ 旅費庁費 (円単位)'!H42/1000,0)</f>
        <v>10759</v>
      </c>
      <c r="I42" s="19">
        <f>TRUNC('Ｒ３ 旅費庁費 (円単位)'!I42/1000,0)</f>
        <v>12112</v>
      </c>
      <c r="J42" s="19">
        <f>TRUNC('Ｒ３ 旅費庁費 (円単位)'!J42/1000,0)</f>
        <v>1191657</v>
      </c>
      <c r="K42" s="19">
        <f>SUM(G42:J42)</f>
        <v>1221817</v>
      </c>
      <c r="L42" s="20">
        <f>J42/K42</f>
        <v>0.97531545231405359</v>
      </c>
      <c r="M42" s="13">
        <v>767775</v>
      </c>
      <c r="N42" s="20">
        <v>0.95077669518181507</v>
      </c>
      <c r="O42" s="32">
        <f t="shared" si="2"/>
        <v>423882</v>
      </c>
      <c r="P42" s="20">
        <f t="shared" si="3"/>
        <v>2.453875713223852E-2</v>
      </c>
      <c r="Q42" s="37" t="s">
        <v>39</v>
      </c>
      <c r="R42" s="21"/>
    </row>
    <row r="43" spans="2:18" ht="20.149999999999999" customHeight="1" x14ac:dyDescent="0.2">
      <c r="B43" s="4"/>
      <c r="C43" s="4" t="s">
        <v>14</v>
      </c>
      <c r="D43" s="4"/>
      <c r="E43" s="9"/>
      <c r="F43" s="4"/>
      <c r="G43" s="4"/>
      <c r="H43" s="4"/>
      <c r="I43" s="4"/>
      <c r="J43" s="4"/>
      <c r="K43" s="4"/>
      <c r="L43" s="23"/>
      <c r="N43" s="24"/>
      <c r="O43" s="31"/>
      <c r="P43" s="31"/>
      <c r="Q43" s="4"/>
      <c r="R43" s="4"/>
    </row>
  </sheetData>
  <mergeCells count="53">
    <mergeCell ref="D14:E14"/>
    <mergeCell ref="D17:E17"/>
    <mergeCell ref="C23:E26"/>
    <mergeCell ref="C27:E27"/>
    <mergeCell ref="D28:E28"/>
    <mergeCell ref="D11:E11"/>
    <mergeCell ref="C6:E9"/>
    <mergeCell ref="F6:L6"/>
    <mergeCell ref="M6:N6"/>
    <mergeCell ref="C10:E10"/>
    <mergeCell ref="Q6:Q9"/>
    <mergeCell ref="F7:F9"/>
    <mergeCell ref="G7:K7"/>
    <mergeCell ref="L7:L9"/>
    <mergeCell ref="M7:M9"/>
    <mergeCell ref="N7:N9"/>
    <mergeCell ref="G8:G9"/>
    <mergeCell ref="H8:H9"/>
    <mergeCell ref="I8:I9"/>
    <mergeCell ref="J8:J9"/>
    <mergeCell ref="K8:K9"/>
    <mergeCell ref="O6:P7"/>
    <mergeCell ref="Q23:Q26"/>
    <mergeCell ref="F24:F26"/>
    <mergeCell ref="G24:K24"/>
    <mergeCell ref="L24:L26"/>
    <mergeCell ref="M24:M26"/>
    <mergeCell ref="F23:L23"/>
    <mergeCell ref="M23:N23"/>
    <mergeCell ref="N24:N26"/>
    <mergeCell ref="G25:G26"/>
    <mergeCell ref="H25:H26"/>
    <mergeCell ref="I25:I26"/>
    <mergeCell ref="J25:J26"/>
    <mergeCell ref="K25:K26"/>
    <mergeCell ref="O23:P24"/>
    <mergeCell ref="Q34:Q37"/>
    <mergeCell ref="F35:F37"/>
    <mergeCell ref="G35:K35"/>
    <mergeCell ref="L35:L37"/>
    <mergeCell ref="M35:M37"/>
    <mergeCell ref="F34:L34"/>
    <mergeCell ref="M34:N34"/>
    <mergeCell ref="O34:P35"/>
    <mergeCell ref="C38:E38"/>
    <mergeCell ref="D39:E39"/>
    <mergeCell ref="N35:N37"/>
    <mergeCell ref="G36:G37"/>
    <mergeCell ref="H36:H37"/>
    <mergeCell ref="I36:I37"/>
    <mergeCell ref="J36:J37"/>
    <mergeCell ref="K36:K37"/>
    <mergeCell ref="C34:E37"/>
  </mergeCells>
  <phoneticPr fontId="12"/>
  <pageMargins left="0.23622047244094491" right="0.23622047244094491" top="0.74803149606299213" bottom="0.74803149606299213" header="0.31496062992125984" footer="0.31496062992125984"/>
  <pageSetup paperSize="9" scale="57" orientation="landscape"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AE4C0-5219-4205-B3AA-79E388D15CD6}">
  <sheetPr>
    <tabColor rgb="FFFF0000"/>
    <pageSetUpPr fitToPage="1"/>
  </sheetPr>
  <dimension ref="B1:P43"/>
  <sheetViews>
    <sheetView zoomScale="90" zoomScaleNormal="90" workbookViewId="0">
      <selection activeCell="O12" sqref="O12"/>
    </sheetView>
  </sheetViews>
  <sheetFormatPr defaultColWidth="9" defaultRowHeight="12" x14ac:dyDescent="0.2"/>
  <cols>
    <col min="1" max="1" width="2.08984375" style="1" customWidth="1"/>
    <col min="2" max="2" width="2.90625" style="1" customWidth="1"/>
    <col min="3" max="4" width="5" style="1" customWidth="1"/>
    <col min="5" max="5" width="27.7265625" style="2" customWidth="1"/>
    <col min="6" max="11" width="12.7265625" style="1" customWidth="1"/>
    <col min="12" max="12" width="11.6328125" style="1" customWidth="1"/>
    <col min="13" max="13" width="11.6328125" style="3" customWidth="1"/>
    <col min="14" max="14" width="11.6328125" style="1" customWidth="1"/>
    <col min="15" max="15" width="75.26953125" style="1" customWidth="1"/>
    <col min="16" max="16" width="3.453125" style="1" customWidth="1"/>
    <col min="17" max="16384" width="9" style="1"/>
  </cols>
  <sheetData>
    <row r="1" spans="2:16" ht="20.149999999999999" customHeight="1" x14ac:dyDescent="0.2"/>
    <row r="2" spans="2:16" ht="19.5" customHeight="1" x14ac:dyDescent="0.2">
      <c r="B2" s="4"/>
      <c r="C2" s="5" t="s">
        <v>27</v>
      </c>
      <c r="D2" s="6"/>
      <c r="E2" s="6"/>
      <c r="F2" s="6"/>
      <c r="G2" s="6"/>
      <c r="H2" s="6"/>
      <c r="I2" s="6"/>
      <c r="J2" s="6"/>
      <c r="K2" s="6"/>
      <c r="L2" s="6"/>
      <c r="N2" s="6"/>
      <c r="O2" s="6"/>
      <c r="P2" s="6"/>
    </row>
    <row r="3" spans="2:16" ht="20.149999999999999" customHeight="1" x14ac:dyDescent="0.2">
      <c r="B3" s="4"/>
      <c r="C3" s="5" t="s">
        <v>23</v>
      </c>
      <c r="D3" s="6"/>
      <c r="E3" s="6"/>
      <c r="F3" s="6"/>
      <c r="G3" s="6"/>
      <c r="H3" s="6"/>
      <c r="I3" s="6"/>
      <c r="J3" s="6"/>
      <c r="K3" s="6"/>
      <c r="L3" s="6"/>
      <c r="N3" s="6"/>
      <c r="O3" s="6"/>
      <c r="P3" s="6"/>
    </row>
    <row r="4" spans="2:16" ht="20.149999999999999" customHeight="1" x14ac:dyDescent="0.2">
      <c r="B4" s="4"/>
      <c r="C4" s="5"/>
      <c r="D4" s="6"/>
      <c r="E4" s="6"/>
      <c r="F4" s="6"/>
      <c r="G4" s="6"/>
      <c r="H4" s="6"/>
      <c r="I4" s="6"/>
      <c r="J4" s="6"/>
      <c r="K4" s="6"/>
      <c r="L4" s="6"/>
      <c r="N4" s="6"/>
      <c r="O4" s="6"/>
      <c r="P4" s="6"/>
    </row>
    <row r="5" spans="2:16" ht="20.149999999999999" customHeight="1" x14ac:dyDescent="0.2">
      <c r="B5" s="4"/>
      <c r="C5" s="7" t="s">
        <v>0</v>
      </c>
      <c r="D5" s="4"/>
      <c r="E5" s="8"/>
      <c r="F5" s="4"/>
      <c r="G5" s="4"/>
      <c r="H5" s="4"/>
      <c r="I5" s="4"/>
      <c r="J5" s="4"/>
      <c r="K5" s="4"/>
      <c r="L5" s="4"/>
      <c r="N5" s="4"/>
      <c r="O5" s="10" t="s">
        <v>25</v>
      </c>
      <c r="P5" s="4"/>
    </row>
    <row r="6" spans="2:16" ht="20.149999999999999" customHeight="1" x14ac:dyDescent="0.2">
      <c r="B6" s="4"/>
      <c r="C6" s="51" t="s">
        <v>1</v>
      </c>
      <c r="D6" s="51"/>
      <c r="E6" s="51"/>
      <c r="F6" s="51" t="s">
        <v>28</v>
      </c>
      <c r="G6" s="51"/>
      <c r="H6" s="51"/>
      <c r="I6" s="51"/>
      <c r="J6" s="51"/>
      <c r="K6" s="51"/>
      <c r="L6" s="51"/>
      <c r="M6" s="51" t="s">
        <v>29</v>
      </c>
      <c r="N6" s="51"/>
      <c r="O6" s="52" t="s">
        <v>2</v>
      </c>
      <c r="P6" s="10"/>
    </row>
    <row r="7" spans="2:16" ht="20.149999999999999" customHeight="1" x14ac:dyDescent="0.2">
      <c r="B7" s="4"/>
      <c r="C7" s="51"/>
      <c r="D7" s="51"/>
      <c r="E7" s="51"/>
      <c r="F7" s="53" t="s">
        <v>3</v>
      </c>
      <c r="G7" s="55" t="s">
        <v>4</v>
      </c>
      <c r="H7" s="56"/>
      <c r="I7" s="56"/>
      <c r="J7" s="56"/>
      <c r="K7" s="57"/>
      <c r="L7" s="44" t="s">
        <v>5</v>
      </c>
      <c r="M7" s="53" t="s">
        <v>6</v>
      </c>
      <c r="N7" s="44" t="s">
        <v>5</v>
      </c>
      <c r="O7" s="52"/>
      <c r="P7" s="11"/>
    </row>
    <row r="8" spans="2:16" ht="20.149999999999999" customHeight="1" x14ac:dyDescent="0.2">
      <c r="B8" s="4"/>
      <c r="C8" s="51"/>
      <c r="D8" s="51"/>
      <c r="E8" s="51"/>
      <c r="F8" s="54"/>
      <c r="G8" s="47" t="s">
        <v>7</v>
      </c>
      <c r="H8" s="47" t="s">
        <v>8</v>
      </c>
      <c r="I8" s="47" t="s">
        <v>9</v>
      </c>
      <c r="J8" s="49" t="s">
        <v>10</v>
      </c>
      <c r="K8" s="44" t="s">
        <v>11</v>
      </c>
      <c r="L8" s="45"/>
      <c r="M8" s="53"/>
      <c r="N8" s="45"/>
      <c r="O8" s="52"/>
      <c r="P8" s="11"/>
    </row>
    <row r="9" spans="2:16" ht="20.149999999999999" customHeight="1" x14ac:dyDescent="0.2">
      <c r="B9" s="4"/>
      <c r="C9" s="51"/>
      <c r="D9" s="51"/>
      <c r="E9" s="51"/>
      <c r="F9" s="54"/>
      <c r="G9" s="48"/>
      <c r="H9" s="48"/>
      <c r="I9" s="48"/>
      <c r="J9" s="48"/>
      <c r="K9" s="50"/>
      <c r="L9" s="46"/>
      <c r="M9" s="53"/>
      <c r="N9" s="46"/>
      <c r="O9" s="52"/>
      <c r="P9" s="11"/>
    </row>
    <row r="10" spans="2:16" ht="20.149999999999999" customHeight="1" x14ac:dyDescent="0.2">
      <c r="B10" s="4"/>
      <c r="C10" s="42" t="s">
        <v>26</v>
      </c>
      <c r="D10" s="43"/>
      <c r="E10" s="43"/>
      <c r="F10" s="12"/>
      <c r="G10" s="12"/>
      <c r="H10" s="12"/>
      <c r="I10" s="12"/>
      <c r="J10" s="12"/>
      <c r="K10" s="12"/>
      <c r="L10" s="12"/>
      <c r="M10" s="13"/>
      <c r="N10" s="14"/>
      <c r="O10" s="15"/>
      <c r="P10" s="16"/>
    </row>
    <row r="11" spans="2:16" ht="20.149999999999999" customHeight="1" x14ac:dyDescent="0.2">
      <c r="B11" s="4"/>
      <c r="C11" s="17"/>
      <c r="D11" s="42" t="s">
        <v>21</v>
      </c>
      <c r="E11" s="43"/>
      <c r="F11" s="19"/>
      <c r="G11" s="19"/>
      <c r="H11" s="19"/>
      <c r="I11" s="19"/>
      <c r="J11" s="19"/>
      <c r="K11" s="19"/>
      <c r="L11" s="12"/>
      <c r="M11" s="13"/>
      <c r="N11" s="14"/>
      <c r="O11" s="15"/>
      <c r="P11" s="16"/>
    </row>
    <row r="12" spans="2:16" ht="20.149999999999999" customHeight="1" x14ac:dyDescent="0.2">
      <c r="B12" s="4"/>
      <c r="C12" s="17"/>
      <c r="D12" s="17"/>
      <c r="E12" s="18" t="s">
        <v>12</v>
      </c>
      <c r="F12" s="19">
        <v>4300000</v>
      </c>
      <c r="G12" s="19">
        <v>64048</v>
      </c>
      <c r="H12" s="19">
        <v>339130</v>
      </c>
      <c r="I12" s="19">
        <v>765782</v>
      </c>
      <c r="J12" s="19">
        <v>1296590</v>
      </c>
      <c r="K12" s="19">
        <f>SUM(G12:J12)</f>
        <v>2465550</v>
      </c>
      <c r="L12" s="20">
        <f>J12/K12</f>
        <v>0.52588266309748333</v>
      </c>
      <c r="M12" s="13">
        <v>989010</v>
      </c>
      <c r="N12" s="20">
        <v>0.56896977242014513</v>
      </c>
      <c r="O12" s="29"/>
      <c r="P12" s="21"/>
    </row>
    <row r="13" spans="2:16" ht="20.149999999999999" customHeight="1" x14ac:dyDescent="0.2">
      <c r="B13" s="4"/>
      <c r="C13" s="17"/>
      <c r="D13" s="22"/>
      <c r="E13" s="18" t="s">
        <v>13</v>
      </c>
      <c r="F13" s="19">
        <v>193659000</v>
      </c>
      <c r="G13" s="27">
        <v>19420997</v>
      </c>
      <c r="H13" s="27">
        <v>43510745</v>
      </c>
      <c r="I13" s="19">
        <v>43278127</v>
      </c>
      <c r="J13" s="19">
        <v>72311093</v>
      </c>
      <c r="K13" s="19">
        <f>SUM(G13:J13)</f>
        <v>178520962</v>
      </c>
      <c r="L13" s="20">
        <f>J13/K13</f>
        <v>0.40505659497846536</v>
      </c>
      <c r="M13" s="13">
        <v>65472299</v>
      </c>
      <c r="N13" s="20">
        <v>0.39793521118972269</v>
      </c>
      <c r="O13" s="28"/>
      <c r="P13" s="21"/>
    </row>
    <row r="14" spans="2:16" ht="20.149999999999999" customHeight="1" x14ac:dyDescent="0.2">
      <c r="B14" s="4"/>
      <c r="C14" s="17"/>
      <c r="D14" s="42" t="s">
        <v>19</v>
      </c>
      <c r="E14" s="43"/>
      <c r="F14" s="27"/>
      <c r="G14" s="27"/>
      <c r="H14" s="27"/>
      <c r="I14" s="27"/>
      <c r="J14" s="27"/>
      <c r="K14" s="19"/>
      <c r="L14" s="25"/>
      <c r="M14" s="13"/>
      <c r="N14" s="14"/>
      <c r="O14" s="15"/>
      <c r="P14" s="16"/>
    </row>
    <row r="15" spans="2:16" ht="20.149999999999999" customHeight="1" x14ac:dyDescent="0.2">
      <c r="B15" s="4"/>
      <c r="C15" s="17"/>
      <c r="D15" s="17"/>
      <c r="E15" s="18" t="s">
        <v>12</v>
      </c>
      <c r="F15" s="19">
        <v>22945000</v>
      </c>
      <c r="G15" s="19">
        <v>370132</v>
      </c>
      <c r="H15" s="19">
        <v>424264</v>
      </c>
      <c r="I15" s="19">
        <v>4829632</v>
      </c>
      <c r="J15" s="19">
        <v>3768635</v>
      </c>
      <c r="K15" s="19">
        <f>SUM(G15:J15)</f>
        <v>9392663</v>
      </c>
      <c r="L15" s="20">
        <f>J15/K15</f>
        <v>0.40123179123960906</v>
      </c>
      <c r="M15" s="13">
        <v>1864126</v>
      </c>
      <c r="N15" s="20">
        <v>0.38556456156578273</v>
      </c>
      <c r="O15" s="29"/>
      <c r="P15" s="21"/>
    </row>
    <row r="16" spans="2:16" ht="20.149999999999999" customHeight="1" x14ac:dyDescent="0.2">
      <c r="B16" s="4"/>
      <c r="C16" s="17"/>
      <c r="D16" s="22"/>
      <c r="E16" s="34" t="s">
        <v>36</v>
      </c>
      <c r="F16" s="19">
        <v>323589000</v>
      </c>
      <c r="G16" s="27">
        <v>53080327</v>
      </c>
      <c r="H16" s="27">
        <v>54313404</v>
      </c>
      <c r="I16" s="27">
        <v>63810020</v>
      </c>
      <c r="J16" s="19">
        <v>118169102</v>
      </c>
      <c r="K16" s="19">
        <f>SUM(G16:J16)</f>
        <v>289372853</v>
      </c>
      <c r="L16" s="20">
        <f>J16/K16</f>
        <v>0.40836277755467271</v>
      </c>
      <c r="M16" s="13">
        <v>114326533</v>
      </c>
      <c r="N16" s="20">
        <v>0.37556592541979306</v>
      </c>
      <c r="O16" s="28"/>
      <c r="P16" s="21"/>
    </row>
    <row r="17" spans="2:16" ht="20.149999999999999" customHeight="1" x14ac:dyDescent="0.2">
      <c r="B17" s="4"/>
      <c r="C17" s="17"/>
      <c r="D17" s="42" t="s">
        <v>20</v>
      </c>
      <c r="E17" s="43"/>
      <c r="F17" s="27"/>
      <c r="G17" s="27"/>
      <c r="H17" s="27"/>
      <c r="I17" s="27"/>
      <c r="J17" s="27"/>
      <c r="K17" s="19"/>
      <c r="L17" s="25"/>
      <c r="M17" s="13"/>
      <c r="N17" s="14"/>
      <c r="O17" s="15"/>
      <c r="P17" s="16"/>
    </row>
    <row r="18" spans="2:16" ht="20.149999999999999" customHeight="1" x14ac:dyDescent="0.2">
      <c r="B18" s="4"/>
      <c r="C18" s="17"/>
      <c r="D18" s="17"/>
      <c r="E18" s="18" t="s">
        <v>12</v>
      </c>
      <c r="F18" s="19">
        <v>2140000</v>
      </c>
      <c r="G18" s="19">
        <v>375564</v>
      </c>
      <c r="H18" s="19">
        <v>464779</v>
      </c>
      <c r="I18" s="19">
        <v>232933</v>
      </c>
      <c r="J18" s="19">
        <v>404112</v>
      </c>
      <c r="K18" s="19">
        <f>SUM(G18:J18)</f>
        <v>1477388</v>
      </c>
      <c r="L18" s="20">
        <f>J18/K18</f>
        <v>0.27353139459640935</v>
      </c>
      <c r="M18" s="13">
        <v>572236</v>
      </c>
      <c r="N18" s="20">
        <v>0.55119363190826987</v>
      </c>
      <c r="O18" s="29"/>
      <c r="P18" s="21"/>
    </row>
    <row r="19" spans="2:16" ht="20.149999999999999" customHeight="1" x14ac:dyDescent="0.2">
      <c r="B19" s="4"/>
      <c r="C19" s="22"/>
      <c r="D19" s="22"/>
      <c r="E19" s="34" t="s">
        <v>37</v>
      </c>
      <c r="F19" s="19">
        <v>726231476</v>
      </c>
      <c r="G19" s="27">
        <v>11863717</v>
      </c>
      <c r="H19" s="27">
        <v>66261451</v>
      </c>
      <c r="I19" s="19">
        <v>108826846</v>
      </c>
      <c r="J19" s="19">
        <v>345530371</v>
      </c>
      <c r="K19" s="19">
        <f>SUM(G19:J19)</f>
        <v>532482385</v>
      </c>
      <c r="L19" s="20">
        <f>J19/K19</f>
        <v>0.64890479147023805</v>
      </c>
      <c r="M19" s="13">
        <v>294047012</v>
      </c>
      <c r="N19" s="20">
        <v>0.64333958603191921</v>
      </c>
      <c r="O19" s="28"/>
      <c r="P19" s="21"/>
    </row>
    <row r="20" spans="2:16" ht="20.149999999999999" customHeight="1" x14ac:dyDescent="0.2">
      <c r="B20" s="4"/>
      <c r="C20" s="4" t="s">
        <v>14</v>
      </c>
      <c r="D20" s="4"/>
      <c r="E20" s="9"/>
      <c r="F20" s="4"/>
      <c r="G20" s="4"/>
      <c r="H20" s="4"/>
      <c r="I20" s="4"/>
      <c r="J20" s="4"/>
      <c r="K20" s="4"/>
      <c r="L20" s="23"/>
      <c r="N20" s="24"/>
      <c r="O20" s="4"/>
      <c r="P20" s="4"/>
    </row>
    <row r="21" spans="2:16" ht="20.149999999999999" customHeight="1" x14ac:dyDescent="0.2"/>
    <row r="22" spans="2:16" ht="20.149999999999999" customHeight="1" x14ac:dyDescent="0.2">
      <c r="B22" s="4"/>
      <c r="C22" s="7" t="s">
        <v>15</v>
      </c>
      <c r="D22" s="4"/>
      <c r="E22" s="8"/>
      <c r="F22" s="4"/>
      <c r="G22" s="4"/>
      <c r="H22" s="4"/>
      <c r="I22" s="4"/>
      <c r="J22" s="4"/>
      <c r="K22" s="4"/>
      <c r="L22" s="4"/>
      <c r="N22" s="4"/>
      <c r="O22" s="10" t="s">
        <v>24</v>
      </c>
      <c r="P22" s="4"/>
    </row>
    <row r="23" spans="2:16" ht="20.149999999999999" customHeight="1" x14ac:dyDescent="0.2">
      <c r="B23" s="4"/>
      <c r="C23" s="51" t="s">
        <v>1</v>
      </c>
      <c r="D23" s="51"/>
      <c r="E23" s="51"/>
      <c r="F23" s="51" t="str">
        <f>$F$6</f>
        <v>令和３年度※当年度</v>
      </c>
      <c r="G23" s="51"/>
      <c r="H23" s="51"/>
      <c r="I23" s="51"/>
      <c r="J23" s="51"/>
      <c r="K23" s="51"/>
      <c r="L23" s="51"/>
      <c r="M23" s="51" t="str">
        <f>$M$6</f>
        <v>令和２年度※前年度</v>
      </c>
      <c r="N23" s="51"/>
      <c r="O23" s="52" t="s">
        <v>2</v>
      </c>
      <c r="P23" s="10"/>
    </row>
    <row r="24" spans="2:16" ht="20.149999999999999" customHeight="1" x14ac:dyDescent="0.2">
      <c r="B24" s="4"/>
      <c r="C24" s="51"/>
      <c r="D24" s="51"/>
      <c r="E24" s="51"/>
      <c r="F24" s="53" t="s">
        <v>3</v>
      </c>
      <c r="G24" s="55" t="s">
        <v>4</v>
      </c>
      <c r="H24" s="56"/>
      <c r="I24" s="56"/>
      <c r="J24" s="56"/>
      <c r="K24" s="57"/>
      <c r="L24" s="44" t="s">
        <v>5</v>
      </c>
      <c r="M24" s="53" t="s">
        <v>6</v>
      </c>
      <c r="N24" s="44" t="s">
        <v>5</v>
      </c>
      <c r="O24" s="52"/>
      <c r="P24" s="11"/>
    </row>
    <row r="25" spans="2:16" ht="20.149999999999999" customHeight="1" x14ac:dyDescent="0.2">
      <c r="B25" s="4"/>
      <c r="C25" s="51"/>
      <c r="D25" s="51"/>
      <c r="E25" s="51"/>
      <c r="F25" s="54"/>
      <c r="G25" s="47" t="s">
        <v>7</v>
      </c>
      <c r="H25" s="47" t="s">
        <v>8</v>
      </c>
      <c r="I25" s="47" t="s">
        <v>9</v>
      </c>
      <c r="J25" s="49" t="s">
        <v>10</v>
      </c>
      <c r="K25" s="44" t="s">
        <v>11</v>
      </c>
      <c r="L25" s="45"/>
      <c r="M25" s="53"/>
      <c r="N25" s="45"/>
      <c r="O25" s="52"/>
      <c r="P25" s="11"/>
    </row>
    <row r="26" spans="2:16" ht="20.149999999999999" customHeight="1" x14ac:dyDescent="0.2">
      <c r="B26" s="4"/>
      <c r="C26" s="51"/>
      <c r="D26" s="51"/>
      <c r="E26" s="51"/>
      <c r="F26" s="54"/>
      <c r="G26" s="48"/>
      <c r="H26" s="48"/>
      <c r="I26" s="48"/>
      <c r="J26" s="48"/>
      <c r="K26" s="50"/>
      <c r="L26" s="46"/>
      <c r="M26" s="53"/>
      <c r="N26" s="46"/>
      <c r="O26" s="52"/>
      <c r="P26" s="11"/>
    </row>
    <row r="27" spans="2:16" ht="20.149999999999999" customHeight="1" x14ac:dyDescent="0.2">
      <c r="B27" s="4"/>
      <c r="C27" s="42" t="s">
        <v>26</v>
      </c>
      <c r="D27" s="43"/>
      <c r="E27" s="43"/>
      <c r="F27" s="12"/>
      <c r="G27" s="12"/>
      <c r="H27" s="12"/>
      <c r="I27" s="12"/>
      <c r="J27" s="12"/>
      <c r="K27" s="12"/>
      <c r="L27" s="12"/>
      <c r="M27" s="13"/>
      <c r="N27" s="14"/>
      <c r="O27" s="15"/>
      <c r="P27" s="16"/>
    </row>
    <row r="28" spans="2:16" ht="20.149999999999999" customHeight="1" x14ac:dyDescent="0.2">
      <c r="B28" s="4"/>
      <c r="C28" s="17"/>
      <c r="D28" s="42" t="s">
        <v>16</v>
      </c>
      <c r="E28" s="43"/>
      <c r="F28" s="12"/>
      <c r="G28" s="12"/>
      <c r="H28" s="12"/>
      <c r="I28" s="12"/>
      <c r="J28" s="12"/>
      <c r="K28" s="12"/>
      <c r="L28" s="12"/>
      <c r="M28" s="13"/>
      <c r="N28" s="14"/>
      <c r="O28" s="15"/>
      <c r="P28" s="16"/>
    </row>
    <row r="29" spans="2:16" ht="20.149999999999999" customHeight="1" x14ac:dyDescent="0.2">
      <c r="B29" s="4"/>
      <c r="C29" s="17"/>
      <c r="D29" s="17"/>
      <c r="E29" s="18" t="s">
        <v>12</v>
      </c>
      <c r="F29" s="19">
        <v>921727000</v>
      </c>
      <c r="G29" s="19">
        <v>20237572</v>
      </c>
      <c r="H29" s="19">
        <v>56368928</v>
      </c>
      <c r="I29" s="19">
        <v>67074641</v>
      </c>
      <c r="J29" s="19">
        <v>69482221</v>
      </c>
      <c r="K29" s="19">
        <f>SUM(G29:J29)</f>
        <v>213163362</v>
      </c>
      <c r="L29" s="20">
        <f>J29/K29</f>
        <v>0.32595761461108874</v>
      </c>
      <c r="M29" s="13">
        <v>54900956</v>
      </c>
      <c r="N29" s="20">
        <v>0.31397734455568332</v>
      </c>
      <c r="O29" s="26"/>
      <c r="P29" s="21"/>
    </row>
    <row r="30" spans="2:16" ht="20.149999999999999" customHeight="1" x14ac:dyDescent="0.2">
      <c r="B30" s="4"/>
      <c r="C30" s="22"/>
      <c r="D30" s="22"/>
      <c r="E30" s="18" t="s">
        <v>13</v>
      </c>
      <c r="F30" s="19">
        <v>883022000</v>
      </c>
      <c r="G30" s="27">
        <v>125521871</v>
      </c>
      <c r="H30" s="27">
        <v>148910404</v>
      </c>
      <c r="I30" s="27">
        <v>197944200</v>
      </c>
      <c r="J30" s="19">
        <v>306406256</v>
      </c>
      <c r="K30" s="19">
        <f>SUM(G30:J30)</f>
        <v>778782731</v>
      </c>
      <c r="L30" s="20">
        <f>J30/K30</f>
        <v>0.3934425402660861</v>
      </c>
      <c r="M30" s="13">
        <v>254622784</v>
      </c>
      <c r="N30" s="20">
        <v>0.34612527042185415</v>
      </c>
      <c r="O30" s="28"/>
      <c r="P30" s="21"/>
    </row>
    <row r="31" spans="2:16" ht="20.149999999999999" customHeight="1" x14ac:dyDescent="0.2">
      <c r="B31" s="4"/>
      <c r="C31" s="4" t="s">
        <v>14</v>
      </c>
      <c r="D31" s="4"/>
      <c r="E31" s="9"/>
      <c r="F31" s="4"/>
      <c r="G31" s="4"/>
      <c r="H31" s="4"/>
      <c r="I31" s="4"/>
      <c r="J31" s="4"/>
      <c r="K31" s="4"/>
      <c r="L31" s="23"/>
      <c r="N31" s="24"/>
      <c r="O31" s="4"/>
      <c r="P31" s="4"/>
    </row>
    <row r="32" spans="2:16" ht="20.149999999999999" customHeight="1" x14ac:dyDescent="0.2"/>
    <row r="33" spans="2:16" ht="20.149999999999999" customHeight="1" x14ac:dyDescent="0.2">
      <c r="B33" s="4"/>
      <c r="C33" s="7" t="s">
        <v>17</v>
      </c>
      <c r="D33" s="4"/>
      <c r="E33" s="8"/>
      <c r="F33" s="4"/>
      <c r="G33" s="4"/>
      <c r="H33" s="4"/>
      <c r="I33" s="4"/>
      <c r="J33" s="4"/>
      <c r="K33" s="4"/>
      <c r="L33" s="4"/>
      <c r="N33" s="4"/>
      <c r="O33" s="10" t="s">
        <v>25</v>
      </c>
      <c r="P33" s="4"/>
    </row>
    <row r="34" spans="2:16" ht="20.149999999999999" customHeight="1" x14ac:dyDescent="0.2">
      <c r="B34" s="4"/>
      <c r="C34" s="51" t="s">
        <v>1</v>
      </c>
      <c r="D34" s="51"/>
      <c r="E34" s="51"/>
      <c r="F34" s="51" t="str">
        <f>$F$6</f>
        <v>令和３年度※当年度</v>
      </c>
      <c r="G34" s="51"/>
      <c r="H34" s="51"/>
      <c r="I34" s="51"/>
      <c r="J34" s="51"/>
      <c r="K34" s="51"/>
      <c r="L34" s="51"/>
      <c r="M34" s="51" t="str">
        <f>$M$6</f>
        <v>令和２年度※前年度</v>
      </c>
      <c r="N34" s="51"/>
      <c r="O34" s="52" t="s">
        <v>2</v>
      </c>
      <c r="P34" s="10"/>
    </row>
    <row r="35" spans="2:16" ht="20.149999999999999" customHeight="1" x14ac:dyDescent="0.2">
      <c r="B35" s="4"/>
      <c r="C35" s="51"/>
      <c r="D35" s="51"/>
      <c r="E35" s="51"/>
      <c r="F35" s="53" t="s">
        <v>3</v>
      </c>
      <c r="G35" s="55" t="s">
        <v>4</v>
      </c>
      <c r="H35" s="56"/>
      <c r="I35" s="56"/>
      <c r="J35" s="56"/>
      <c r="K35" s="57"/>
      <c r="L35" s="44" t="s">
        <v>5</v>
      </c>
      <c r="M35" s="53" t="s">
        <v>6</v>
      </c>
      <c r="N35" s="44" t="s">
        <v>5</v>
      </c>
      <c r="O35" s="52"/>
      <c r="P35" s="11"/>
    </row>
    <row r="36" spans="2:16" ht="20.149999999999999" customHeight="1" x14ac:dyDescent="0.2">
      <c r="B36" s="4"/>
      <c r="C36" s="51"/>
      <c r="D36" s="51"/>
      <c r="E36" s="51"/>
      <c r="F36" s="54"/>
      <c r="G36" s="47" t="s">
        <v>7</v>
      </c>
      <c r="H36" s="47" t="s">
        <v>8</v>
      </c>
      <c r="I36" s="47" t="s">
        <v>9</v>
      </c>
      <c r="J36" s="49" t="s">
        <v>10</v>
      </c>
      <c r="K36" s="44" t="s">
        <v>11</v>
      </c>
      <c r="L36" s="45"/>
      <c r="M36" s="53"/>
      <c r="N36" s="45"/>
      <c r="O36" s="52"/>
      <c r="P36" s="11"/>
    </row>
    <row r="37" spans="2:16" ht="20.149999999999999" customHeight="1" x14ac:dyDescent="0.2">
      <c r="B37" s="4"/>
      <c r="C37" s="51"/>
      <c r="D37" s="51"/>
      <c r="E37" s="51"/>
      <c r="F37" s="54"/>
      <c r="G37" s="48"/>
      <c r="H37" s="48"/>
      <c r="I37" s="48"/>
      <c r="J37" s="48"/>
      <c r="K37" s="50"/>
      <c r="L37" s="46"/>
      <c r="M37" s="53"/>
      <c r="N37" s="46"/>
      <c r="O37" s="52"/>
      <c r="P37" s="11"/>
    </row>
    <row r="38" spans="2:16" ht="20.149999999999999" customHeight="1" x14ac:dyDescent="0.2">
      <c r="B38" s="4"/>
      <c r="C38" s="42" t="s">
        <v>26</v>
      </c>
      <c r="D38" s="43"/>
      <c r="E38" s="43"/>
      <c r="F38" s="12"/>
      <c r="G38" s="12"/>
      <c r="H38" s="12"/>
      <c r="I38" s="12"/>
      <c r="J38" s="12"/>
      <c r="K38" s="12"/>
      <c r="L38" s="12"/>
      <c r="M38" s="13"/>
      <c r="N38" s="14"/>
      <c r="O38" s="15"/>
      <c r="P38" s="16"/>
    </row>
    <row r="39" spans="2:16" ht="20.149999999999999" customHeight="1" x14ac:dyDescent="0.2">
      <c r="B39" s="4"/>
      <c r="C39" s="17"/>
      <c r="D39" s="42" t="s">
        <v>18</v>
      </c>
      <c r="E39" s="43"/>
      <c r="F39" s="12"/>
      <c r="G39" s="12"/>
      <c r="H39" s="12"/>
      <c r="I39" s="12"/>
      <c r="J39" s="12"/>
      <c r="K39" s="12"/>
      <c r="L39" s="12"/>
      <c r="M39" s="13"/>
      <c r="N39" s="14"/>
      <c r="O39" s="15"/>
      <c r="P39" s="16"/>
    </row>
    <row r="40" spans="2:16" ht="20.149999999999999" customHeight="1" x14ac:dyDescent="0.2">
      <c r="B40" s="4"/>
      <c r="C40" s="17"/>
      <c r="D40" s="17"/>
      <c r="E40" s="18" t="s">
        <v>22</v>
      </c>
      <c r="F40" s="19">
        <v>5197000</v>
      </c>
      <c r="G40" s="19">
        <v>74940</v>
      </c>
      <c r="H40" s="19" t="s">
        <v>30</v>
      </c>
      <c r="I40" s="19">
        <v>183084</v>
      </c>
      <c r="J40" s="19">
        <v>178388</v>
      </c>
      <c r="K40" s="19">
        <f>SUM(G40:J40)</f>
        <v>436412</v>
      </c>
      <c r="L40" s="20">
        <f>J40/K40</f>
        <v>0.40876052904136456</v>
      </c>
      <c r="M40" s="13">
        <v>45450</v>
      </c>
      <c r="N40" s="20">
        <v>0.16792471652312707</v>
      </c>
      <c r="O40" s="29"/>
      <c r="P40" s="21"/>
    </row>
    <row r="41" spans="2:16" ht="20.149999999999999" customHeight="1" x14ac:dyDescent="0.2">
      <c r="B41" s="4"/>
      <c r="C41" s="17"/>
      <c r="D41" s="17"/>
      <c r="E41" s="34" t="s">
        <v>13</v>
      </c>
      <c r="F41" s="27">
        <v>5000</v>
      </c>
      <c r="G41" s="27">
        <v>0</v>
      </c>
      <c r="H41" s="27">
        <v>0</v>
      </c>
      <c r="I41" s="27">
        <v>0</v>
      </c>
      <c r="J41" s="27">
        <v>0</v>
      </c>
      <c r="K41" s="27">
        <f>SUM(G41:J41)</f>
        <v>0</v>
      </c>
      <c r="L41" s="35" t="s">
        <v>30</v>
      </c>
      <c r="M41" s="36">
        <v>0</v>
      </c>
      <c r="N41" s="35" t="s">
        <v>30</v>
      </c>
      <c r="O41" s="30"/>
      <c r="P41" s="21"/>
    </row>
    <row r="42" spans="2:16" ht="20.149999999999999" customHeight="1" x14ac:dyDescent="0.2">
      <c r="B42" s="4"/>
      <c r="C42" s="22"/>
      <c r="D42" s="22"/>
      <c r="E42" s="34" t="s">
        <v>38</v>
      </c>
      <c r="F42" s="19">
        <v>1245514000</v>
      </c>
      <c r="G42" s="19">
        <v>7289065</v>
      </c>
      <c r="H42" s="19">
        <v>10759765</v>
      </c>
      <c r="I42" s="19">
        <v>12112384</v>
      </c>
      <c r="J42" s="19">
        <v>1191657230</v>
      </c>
      <c r="K42" s="19">
        <f>SUM(G42:J42)</f>
        <v>1221818444</v>
      </c>
      <c r="L42" s="20">
        <f>J42/K42</f>
        <v>0.9753144878863852</v>
      </c>
      <c r="M42" s="13">
        <v>767775132</v>
      </c>
      <c r="N42" s="20">
        <v>0.9507747110759891</v>
      </c>
      <c r="O42" s="28"/>
      <c r="P42" s="21"/>
    </row>
    <row r="43" spans="2:16" ht="20.149999999999999" customHeight="1" x14ac:dyDescent="0.2">
      <c r="B43" s="4"/>
      <c r="C43" s="4" t="s">
        <v>14</v>
      </c>
      <c r="D43" s="4"/>
      <c r="E43" s="9"/>
      <c r="F43" s="4"/>
      <c r="G43" s="4"/>
      <c r="H43" s="4"/>
      <c r="I43" s="4"/>
      <c r="J43" s="4"/>
      <c r="K43" s="4"/>
      <c r="L43" s="23"/>
      <c r="N43" s="24"/>
      <c r="O43" s="4"/>
      <c r="P43" s="4"/>
    </row>
  </sheetData>
  <mergeCells count="50">
    <mergeCell ref="C38:E38"/>
    <mergeCell ref="D39:E39"/>
    <mergeCell ref="N35:N37"/>
    <mergeCell ref="G36:G37"/>
    <mergeCell ref="H36:H37"/>
    <mergeCell ref="I36:I37"/>
    <mergeCell ref="J36:J37"/>
    <mergeCell ref="K36:K37"/>
    <mergeCell ref="C27:E27"/>
    <mergeCell ref="D28:E28"/>
    <mergeCell ref="C34:E37"/>
    <mergeCell ref="F34:L34"/>
    <mergeCell ref="M34:N34"/>
    <mergeCell ref="O34:O37"/>
    <mergeCell ref="F35:F37"/>
    <mergeCell ref="G35:K35"/>
    <mergeCell ref="L35:L37"/>
    <mergeCell ref="M35:M37"/>
    <mergeCell ref="D14:E14"/>
    <mergeCell ref="D17:E17"/>
    <mergeCell ref="C23:E26"/>
    <mergeCell ref="F23:L23"/>
    <mergeCell ref="M23:N23"/>
    <mergeCell ref="N24:N26"/>
    <mergeCell ref="G25:G26"/>
    <mergeCell ref="H25:H26"/>
    <mergeCell ref="I25:I26"/>
    <mergeCell ref="J25:J26"/>
    <mergeCell ref="K25:K26"/>
    <mergeCell ref="O23:O26"/>
    <mergeCell ref="F24:F26"/>
    <mergeCell ref="G24:K24"/>
    <mergeCell ref="L24:L26"/>
    <mergeCell ref="M24:M26"/>
    <mergeCell ref="D11:E11"/>
    <mergeCell ref="C6:E9"/>
    <mergeCell ref="F6:L6"/>
    <mergeCell ref="M6:N6"/>
    <mergeCell ref="O6:O9"/>
    <mergeCell ref="F7:F9"/>
    <mergeCell ref="G7:K7"/>
    <mergeCell ref="L7:L9"/>
    <mergeCell ref="M7:M9"/>
    <mergeCell ref="N7:N9"/>
    <mergeCell ref="G8:G9"/>
    <mergeCell ref="H8:H9"/>
    <mergeCell ref="I8:I9"/>
    <mergeCell ref="J8:J9"/>
    <mergeCell ref="K8:K9"/>
    <mergeCell ref="C10:E10"/>
  </mergeCells>
  <phoneticPr fontId="12"/>
  <pageMargins left="0.23622047244094491" right="0.23622047244094491" top="0.74803149606299213" bottom="0.74803149606299213" header="0.31496062992125984" footer="0.31496062992125984"/>
  <pageSetup paperSize="9" scale="46" orientation="landscape" cellComments="asDisplayed"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7bf36ba-ca19-4115-8550-a45f535c0ff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6C20A8D8C9C564B88BCB6550539FE6D" ma:contentTypeVersion="16" ma:contentTypeDescription="新しいドキュメントを作成します。" ma:contentTypeScope="" ma:versionID="4ae99793e6cbc20f6b9b2834bfdaf5af">
  <xsd:schema xmlns:xsd="http://www.w3.org/2001/XMLSchema" xmlns:xs="http://www.w3.org/2001/XMLSchema" xmlns:p="http://schemas.microsoft.com/office/2006/metadata/properties" xmlns:ns2="07bf36ba-ca19-4115-8550-a45f535c0ffd" xmlns:ns3="27d91242-21e4-458d-8740-46fd695148b5" targetNamespace="http://schemas.microsoft.com/office/2006/metadata/properties" ma:root="true" ma:fieldsID="e7e988fdacfdfa39f578abd1d04bfea7" ns2:_="" ns3:_="">
    <xsd:import namespace="07bf36ba-ca19-4115-8550-a45f535c0ffd"/>
    <xsd:import namespace="27d91242-21e4-458d-8740-46fd695148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f36ba-ca19-4115-8550-a45f535c0ff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9f3ef5ee-0844-45e7-9bd9-511fd2ded082}" ma:internalName="TaxCatchAll" ma:showField="CatchAllData" ma:web="07bf36ba-ca19-4115-8550-a45f535c0f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d91242-21e4-458d-8740-46fd695148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C7EDA7-4502-428B-96E4-7493FCA035FF}">
  <ds:schemaRefs>
    <ds:schemaRef ds:uri="http://schemas.microsoft.com/office/2006/documentManagement/types"/>
    <ds:schemaRef ds:uri="http://schemas.microsoft.com/office/2006/metadata/properties"/>
    <ds:schemaRef ds:uri="http://purl.org/dc/elements/1.1/"/>
    <ds:schemaRef ds:uri="http://purl.org/dc/terms/"/>
    <ds:schemaRef ds:uri="http://schemas.microsoft.com/office/infopath/2007/PartnerControls"/>
    <ds:schemaRef ds:uri="http://purl.org/dc/dcmitype/"/>
    <ds:schemaRef ds:uri="5a941860-7cba-47d8-8c76-92fcbe358807"/>
    <ds:schemaRef ds:uri="http://schemas.openxmlformats.org/package/2006/metadata/core-properties"/>
    <ds:schemaRef ds:uri="847926f1-1f4d-401e-9b26-3e5c2a772002"/>
    <ds:schemaRef ds:uri="http://www.w3.org/XML/1998/namespace"/>
  </ds:schemaRefs>
</ds:datastoreItem>
</file>

<file path=customXml/itemProps2.xml><?xml version="1.0" encoding="utf-8"?>
<ds:datastoreItem xmlns:ds="http://schemas.openxmlformats.org/officeDocument/2006/customXml" ds:itemID="{23503009-E3CF-4AAF-8965-5AE2A309C6A7}"/>
</file>

<file path=customXml/itemProps3.xml><?xml version="1.0" encoding="utf-8"?>
<ds:datastoreItem xmlns:ds="http://schemas.openxmlformats.org/officeDocument/2006/customXml" ds:itemID="{53C90463-C9D2-4931-8E4F-B250A0218A3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Ｒ３ 旅費庁費 (千円単位)</vt:lpstr>
      <vt:lpstr>Ｒ３ 旅費庁費 (円単位)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2022-05-17T10:09:28Z</cp:lastPrinted>
  <dcterms:created xsi:type="dcterms:W3CDTF">2014-05-15T01:41:42Z</dcterms:created>
  <dcterms:modified xsi:type="dcterms:W3CDTF">2022-07-25T03:01:50Z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0x01010066C20A8D8C9C564B88BCB6550539FE6D</vt:lpwstr>
  </property>
  <property fmtid="{D5CDD505-2E9C-101B-9397-08002B2CF9AE}" pid="3" name="Order">
    <vt:r8>64792800</vt:r8>
  </property>
</Properties>
</file>