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４．東京電力福島第一原子力発電所の廃炉の安全確保と事故原因の究明\会計確認中\"/>
    </mc:Choice>
  </mc:AlternateContent>
  <bookViews>
    <workbookView xWindow="0" yWindow="0" windowWidth="20490" windowHeight="750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行政事業レビューシート!$A$1:$AX$1125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55" i="3"/>
  <c r="AY616" i="3"/>
  <c r="AY606" i="3"/>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<sst xmlns="http://schemas.openxmlformats.org/spreadsheetml/2006/main" count="3115" uniqueCount="876">
  <si>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</si>
  <si>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</si>
  <si>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</si>
  <si>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</si>
  <si>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</si>
  <si>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</si>
  <si>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</si>
  <si>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</si>
  <si>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</si>
  <si>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</si>
  <si>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</si>
  <si>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</si>
  <si>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</si>
  <si>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</si>
  <si>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</si>
  <si>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</si>
  <si>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</si>
  <si>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</si>
  <si>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</si>
  <si>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</si>
  <si>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</si>
  <si>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</si>
  <si>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</si>
  <si>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</si>
  <si>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</si>
  <si>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</si>
  <si>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</si>
  <si>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</si>
  <si>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</si>
  <si>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</si>
  <si>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</si>
  <si>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</si>
  <si>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</si>
  <si>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</si>
  <si>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</si>
  <si>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</si>
  <si>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</si>
  <si>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</si>
  <si>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</si>
  <si>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</si>
  <si>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</si>
  <si>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</si>
  <si>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</si>
  <si>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</si>
  <si>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</si>
  <si>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</si>
  <si>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</si>
  <si>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</si>
  <si>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</si>
  <si>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</si>
  <si>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</si>
  <si>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</si>
  <si>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</si>
  <si>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</si>
  <si>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</si>
  <si>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</si>
  <si>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</si>
  <si>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</si>
  <si>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</si>
  <si>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</si>
  <si>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</si>
  <si>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</si>
  <si>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</si>
  <si>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</si>
  <si>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</si>
  <si>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</si>
  <si>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</si>
  <si>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</si>
  <si>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</si>
  <si>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</si>
  <si>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</si>
  <si>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</si>
  <si>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</si>
  <si>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</si>
  <si>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</si>
  <si>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</si>
  <si>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</si>
  <si>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</si>
  <si>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</si>
  <si>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</si>
  <si>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</si>
  <si>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</si>
  <si>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</si>
  <si>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</si>
  <si>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</si>
  <si>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</si>
  <si>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</si>
  <si>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</si>
  <si>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</si>
  <si>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</si>
  <si>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</si>
  <si>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</si>
  <si>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</si>
  <si>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</si>
  <si>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</si>
  <si>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</si>
  <si>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</si>
  <si>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</si>
  <si>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</si>
  <si>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</si>
  <si>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</si>
  <si>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</si>
  <si>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</si>
  <si>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</si>
  <si>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</si>
  <si>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</si>
  <si>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</si>
  <si>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</si>
  <si>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</si>
  <si>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</si>
  <si>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</si>
  <si>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</si>
  <si>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</si>
  <si>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</si>
  <si>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</si>
  <si>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</si>
  <si>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</si>
  <si>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</si>
  <si>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</si>
  <si>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</si>
  <si>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</si>
  <si>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</si>
  <si>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</si>
  <si>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</si>
  <si>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</si>
  <si>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</si>
  <si>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</si>
  <si>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</si>
  <si>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</si>
  <si>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</si>
  <si>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</si>
  <si>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</si>
  <si>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</si>
  <si>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</si>
  <si>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</si>
  <si>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</si>
  <si>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</si>
  <si>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</si>
  <si>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</si>
  <si>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</si>
  <si>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</si>
  <si>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</si>
  <si>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</si>
  <si>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</si>
  <si>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</si>
  <si>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</si>
  <si>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</si>
  <si>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</si>
  <si>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</si>
  <si>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</si>
  <si>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</si>
  <si>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</si>
  <si>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</si>
  <si>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</si>
  <si>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</si>
  <si>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</si>
  <si>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</si>
  <si>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</si>
  <si>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</si>
  <si>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</si>
  <si>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</si>
  <si>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</si>
  <si>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</si>
  <si>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</si>
  <si>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</si>
  <si>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</si>
  <si>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</si>
  <si>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</si>
  <si>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</si>
  <si>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</si>
  <si>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</si>
  <si>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</si>
  <si>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</si>
  <si>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</si>
  <si>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</si>
  <si>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</si>
  <si>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</si>
  <si>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</si>
  <si>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</si>
  <si>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</si>
  <si>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</si>
  <si>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</si>
  <si>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</si>
  <si>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</si>
  <si>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</si>
  <si>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</si>
  <si>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</si>
  <si>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</si>
  <si>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</si>
  <si>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</si>
  <si>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</si>
  <si>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</si>
  <si>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</si>
  <si>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</si>
  <si>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</si>
  <si>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</si>
  <si>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</si>
  <si>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</si>
  <si>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</si>
  <si>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</si>
  <si>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</si>
  <si>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</si>
  <si>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</si>
  <si>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</si>
  <si>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</si>
  <si>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</si>
  <si>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</si>
  <si>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</si>
  <si>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</si>
  <si>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</si>
  <si>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</si>
  <si>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</si>
  <si>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</si>
  <si>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</si>
  <si>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</si>
  <si>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</si>
  <si>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</si>
  <si>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</si>
  <si>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</si>
  <si>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</si>
  <si>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</si>
  <si>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</si>
  <si>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</si>
  <si>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</si>
  <si>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</si>
  <si>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</si>
  <si>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</si>
  <si>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</si>
  <si>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</si>
  <si>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</si>
  <si>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</si>
  <si>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</si>
  <si>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</si>
  <si>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</si>
  <si>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</si>
  <si>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</si>
  <si>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</si>
  <si>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</si>
  <si>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</si>
  <si>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</si>
  <si>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</si>
  <si>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</si>
  <si>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</si>
  <si>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</si>
  <si>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</si>
  <si>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</si>
  <si>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</si>
  <si>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</si>
  <si>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</si>
  <si>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</si>
  <si>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</si>
  <si>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</si>
  <si>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</si>
  <si>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</si>
  <si>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</si>
  <si>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</si>
  <si>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</si>
  <si>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</si>
  <si>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</si>
  <si>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</si>
  <si>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</si>
  <si>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</si>
  <si>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</si>
  <si>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</si>
  <si>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</si>
  <si>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</si>
  <si>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</si>
  <si>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</si>
  <si>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</si>
  <si>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</si>
  <si>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</si>
  <si>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</si>
  <si>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</si>
  <si>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</si>
  <si>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</si>
  <si>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</si>
  <si>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</si>
  <si>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</si>
  <si>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</si>
  <si>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</si>
  <si>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</si>
  <si>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</si>
  <si>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</si>
  <si>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</si>
  <si>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</si>
  <si>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</si>
  <si>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</si>
  <si>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</si>
  <si>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</si>
  <si>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</si>
  <si>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</si>
  <si>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</si>
  <si>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</si>
  <si>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</si>
  <si>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</si>
  <si>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</si>
  <si>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</si>
  <si>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</si>
  <si>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</si>
  <si>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</si>
  <si>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</si>
  <si>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</si>
  <si>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</si>
  <si>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</si>
  <si>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</si>
  <si>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</si>
  <si>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</si>
  <si>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</si>
  <si>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</si>
  <si>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</si>
  <si>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</si>
  <si>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</si>
  <si>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</si>
  <si>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</si>
  <si>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</si>
  <si>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</si>
  <si>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</si>
  <si>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</si>
  <si>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</si>
  <si>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</si>
  <si>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</si>
  <si>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</si>
  <si>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</si>
  <si>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</si>
  <si>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</si>
  <si>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</si>
  <si>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</si>
  <si>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</si>
  <si>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</si>
  <si>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</si>
  <si>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</si>
  <si>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</si>
  <si>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</si>
  <si>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</si>
  <si>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</si>
  <si>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</si>
  <si>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</si>
  <si>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</si>
  <si>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</si>
  <si>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</si>
  <si>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</si>
  <si>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</si>
  <si>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</si>
  <si>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</si>
  <si>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</si>
  <si>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</si>
  <si>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</si>
  <si>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</si>
  <si>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</si>
  <si>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</si>
  <si>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</si>
  <si>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</si>
  <si>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</si>
  <si>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</si>
  <si>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</si>
  <si>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</si>
  <si>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</si>
  <si>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</si>
  <si>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</si>
  <si>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</si>
  <si>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</si>
  <si>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</si>
  <si>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</si>
  <si>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</si>
  <si>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</si>
  <si>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</si>
  <si>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</si>
  <si>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</si>
  <si>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</si>
  <si>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</si>
  <si>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</si>
  <si>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</si>
  <si>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</si>
  <si>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</si>
  <si>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</si>
  <si>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</si>
  <si>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</si>
  <si>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</si>
  <si>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</si>
  <si>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</si>
  <si>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</si>
  <si>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</si>
  <si>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</si>
  <si>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</si>
  <si>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</si>
  <si>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</si>
  <si>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</si>
  <si>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</si>
  <si>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</si>
  <si>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</si>
  <si>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</si>
  <si>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</si>
  <si>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</si>
  <si>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</si>
  <si>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</si>
  <si>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</si>
  <si>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</si>
  <si>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</si>
  <si>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</si>
  <si>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</si>
  <si>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</si>
  <si>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</si>
  <si>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</si>
  <si>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</si>
  <si>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</si>
  <si>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</si>
  <si>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</si>
  <si>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</si>
  <si>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</si>
  <si>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</si>
  <si>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</si>
  <si>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</si>
  <si>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</si>
  <si>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</si>
  <si>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</si>
  <si>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</si>
  <si>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</si>
  <si>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</si>
  <si>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</si>
  <si>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</si>
  <si>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</si>
  <si>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</si>
  <si>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</si>
  <si>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</si>
  <si>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</si>
  <si>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</si>
  <si>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</si>
  <si>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</si>
  <si>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</si>
  <si>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</si>
  <si>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</si>
  <si>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</si>
  <si>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</si>
  <si>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</si>
  <si>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</si>
  <si>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</si>
  <si>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</si>
  <si>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</si>
  <si>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</si>
  <si>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</si>
  <si>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</si>
  <si>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</si>
  <si>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</si>
  <si>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</si>
  <si>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</si>
  <si>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</si>
  <si>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</si>
  <si>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</si>
  <si>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</si>
  <si>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</si>
  <si>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</si>
  <si>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</si>
  <si>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</si>
  <si>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</si>
  <si>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</si>
  <si>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</si>
  <si>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</si>
  <si>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</si>
  <si>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</si>
  <si>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</si>
  <si>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</si>
  <si>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</si>
  <si>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</si>
  <si>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</si>
  <si>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</si>
  <si>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</si>
  <si>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</si>
  <si>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</si>
  <si>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</si>
  <si>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</si>
  <si>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</si>
  <si>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</si>
  <si>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</si>
  <si>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</si>
  <si>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</si>
  <si>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</si>
  <si>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</si>
  <si>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</si>
  <si>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</si>
  <si>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</si>
  <si>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</si>
  <si>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</si>
  <si>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</si>
  <si>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</si>
  <si>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</si>
  <si>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</si>
  <si>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</si>
  <si>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</si>
  <si>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</si>
  <si>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</si>
  <si>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</si>
  <si>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</si>
  <si>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</si>
  <si>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</si>
  <si>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</si>
  <si>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</si>
  <si>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</si>
  <si>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</si>
  <si>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</si>
  <si>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</si>
  <si>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</si>
  <si>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</si>
  <si>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</si>
  <si>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</si>
  <si>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</si>
  <si>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</si>
  <si>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</si>
  <si>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</si>
  <si>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</si>
  <si>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</si>
  <si>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</si>
  <si>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</si>
  <si>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</si>
  <si>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</si>
  <si>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</si>
  <si>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</si>
  <si>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</si>
  <si>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</si>
  <si>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</si>
  <si>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</si>
  <si>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</si>
  <si>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</si>
  <si>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</si>
  <si>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</si>
  <si>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</si>
  <si>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</si>
  <si>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</si>
  <si>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</si>
  <si>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</si>
  <si>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</si>
  <si>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</si>
  <si>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</si>
  <si>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</si>
  <si>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</si>
  <si>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</si>
  <si>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</si>
  <si>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</si>
  <si>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</si>
  <si>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</si>
  <si>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</si>
  <si>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</si>
  <si>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</si>
  <si>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</si>
  <si>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</si>
  <si>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</si>
  <si>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</si>
  <si>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</si>
  <si>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</si>
  <si>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</si>
  <si>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</si>
  <si>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</si>
  <si>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</si>
  <si>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</si>
  <si>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</si>
  <si>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</si>
  <si>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</si>
  <si>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</si>
  <si>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</si>
  <si>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</si>
  <si>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</si>
  <si>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</si>
  <si>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</si>
  <si>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</si>
  <si>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</si>
  <si>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</si>
  <si>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</si>
  <si>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</si>
  <si>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</si>
  <si>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</si>
  <si>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</si>
  <si>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</si>
  <si>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</si>
  <si>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</si>
  <si>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</si>
  <si>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</si>
  <si>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</si>
  <si>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</si>
  <si>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</si>
  <si>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</si>
  <si>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</si>
  <si>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</si>
  <si>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</si>
  <si>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</si>
  <si>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</si>
  <si>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</si>
  <si>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</si>
  <si>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</si>
  <si>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</si>
  <si>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</si>
  <si>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</si>
  <si>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</si>
  <si>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</si>
  <si>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</si>
  <si>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</si>
  <si>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</si>
  <si>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</si>
  <si>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</si>
  <si>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</si>
  <si>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</si>
  <si>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</si>
  <si>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</si>
  <si>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</si>
  <si>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</si>
  <si>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</si>
  <si>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</si>
  <si>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</si>
  <si>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</si>
  <si>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</si>
  <si>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</si>
  <si>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</si>
  <si>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</si>
  <si>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</si>
  <si>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</si>
  <si>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</si>
  <si>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</si>
  <si>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</si>
  <si>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</si>
  <si>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</si>
  <si>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</si>
  <si>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</si>
  <si>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</si>
  <si>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</si>
  <si>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</si>
  <si>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</si>
  <si>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</si>
  <si>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</si>
  <si>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</si>
  <si>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</si>
  <si>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</si>
  <si>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</si>
  <si>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</si>
  <si>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</si>
  <si>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</si>
  <si>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</si>
  <si>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</si>
  <si>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</si>
  <si>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</si>
  <si>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</si>
  <si>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</si>
  <si>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</si>
  <si>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</si>
  <si>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</si>
  <si>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</si>
  <si>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</si>
  <si>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</si>
  <si>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</si>
  <si>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</si>
  <si>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</si>
  <si>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</si>
  <si>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</si>
  <si>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</si>
  <si>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</si>
  <si>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</si>
  <si>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</si>
  <si>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</si>
  <si>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</si>
  <si>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</si>
  <si>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</si>
  <si>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</si>
  <si>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</si>
  <si>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</si>
  <si>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</si>
  <si>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</si>
  <si>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</si>
  <si>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</si>
  <si>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</si>
  <si>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</si>
  <si>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</si>
  <si>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</si>
  <si>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</si>
  <si>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</si>
  <si>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</si>
  <si>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</si>
  <si>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</si>
  <si>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</si>
  <si>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</si>
  <si>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</si>
  <si>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</si>
  <si>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</si>
  <si>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</si>
  <si>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</si>
  <si>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</si>
  <si>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</si>
  <si>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</si>
  <si>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</si>
  <si>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</si>
  <si>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</si>
  <si>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</si>
  <si>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</si>
  <si>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</si>
  <si>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</si>
  <si>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</si>
  <si>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</si>
  <si>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</si>
  <si>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</si>
  <si>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</si>
  <si>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</si>
  <si>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</si>
  <si>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</si>
  <si>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</si>
  <si>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</si>
  <si>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</si>
  <si>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</si>
  <si>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</si>
  <si>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</si>
  <si>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</si>
  <si>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</si>
  <si>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</si>
  <si>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</si>
  <si>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環境放射能水準調査等事業</t>
  </si>
  <si>
    <t>原子力規制庁</t>
    <rPh sb="0" eb="3">
      <t>ゲンシリョク</t>
    </rPh>
    <rPh sb="3" eb="6">
      <t>キセイチョウ</t>
    </rPh>
    <phoneticPr fontId="6"/>
  </si>
  <si>
    <t>○</t>
  </si>
  <si>
    <t>特別会計に関する法律第85条第6項
特別会計に関する法律施行令第51条第7項第13号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0">
      <t>セコウ</t>
    </rPh>
    <rPh sb="30" eb="31">
      <t>レイ</t>
    </rPh>
    <rPh sb="31" eb="32">
      <t>ダイ</t>
    </rPh>
    <rPh sb="34" eb="35">
      <t>ジョウ</t>
    </rPh>
    <rPh sb="35" eb="36">
      <t>ダイ</t>
    </rPh>
    <rPh sb="37" eb="38">
      <t>コウ</t>
    </rPh>
    <rPh sb="38" eb="39">
      <t>ダイ</t>
    </rPh>
    <rPh sb="41" eb="42">
      <t>ゴウ</t>
    </rPh>
    <phoneticPr fontId="4"/>
  </si>
  <si>
    <t>防災基本計画（昭和38年6月決定）
原子力災害対策指針（平成24年10月決定）
総合モニタリング計画（平成23年8月決定）</t>
    <rPh sb="0" eb="2">
      <t>ボウサイ</t>
    </rPh>
    <rPh sb="2" eb="4">
      <t>キホン</t>
    </rPh>
    <rPh sb="4" eb="6">
      <t>ケイカク</t>
    </rPh>
    <rPh sb="7" eb="9">
      <t>ショウワ</t>
    </rPh>
    <rPh sb="11" eb="12">
      <t>ネン</t>
    </rPh>
    <rPh sb="13" eb="14">
      <t>ガツ</t>
    </rPh>
    <rPh sb="14" eb="16">
      <t>ケッテイ</t>
    </rPh>
    <rPh sb="18" eb="21">
      <t>ゲンシリョク</t>
    </rPh>
    <rPh sb="21" eb="23">
      <t>サイガイ</t>
    </rPh>
    <rPh sb="23" eb="25">
      <t>タイサク</t>
    </rPh>
    <rPh sb="25" eb="27">
      <t>シシン</t>
    </rPh>
    <rPh sb="28" eb="30">
      <t>ヘイセイ</t>
    </rPh>
    <rPh sb="32" eb="33">
      <t>ネン</t>
    </rPh>
    <rPh sb="35" eb="36">
      <t>ガツ</t>
    </rPh>
    <rPh sb="36" eb="38">
      <t>ケッテイ</t>
    </rPh>
    <rPh sb="40" eb="42">
      <t>ソウゴウ</t>
    </rPh>
    <rPh sb="48" eb="50">
      <t>ケイカク</t>
    </rPh>
    <rPh sb="51" eb="53">
      <t>ヘイセイ</t>
    </rPh>
    <rPh sb="55" eb="56">
      <t>ネン</t>
    </rPh>
    <rPh sb="57" eb="58">
      <t>ガツ</t>
    </rPh>
    <rPh sb="58" eb="60">
      <t>ケッテイ</t>
    </rPh>
    <phoneticPr fontId="4"/>
  </si>
  <si>
    <t>全国における環境放射能水準の調査及び地方公共団体が実施する放射能分析・測定結果の収集を行うことにより、平常時の環境放射能水準を把握し、万一異常値を検出した場合は、原子力施設からの影響の有無を確認する。</t>
  </si>
  <si>
    <t>上記目的を達成するため、①４７都道府県における環境放射能調査及び②４７都道府県において実施困難な高度かつ専門的な分析及び分析結果の収集を実施する。</t>
  </si>
  <si>
    <t>-</t>
  </si>
  <si>
    <t>環境放射能水準調査（放射能分析）</t>
    <rPh sb="0" eb="2">
      <t>カンキョウ</t>
    </rPh>
    <rPh sb="2" eb="5">
      <t>ホウシャノウ</t>
    </rPh>
    <rPh sb="5" eb="7">
      <t>スイジュン</t>
    </rPh>
    <rPh sb="7" eb="9">
      <t>チョウサ</t>
    </rPh>
    <rPh sb="10" eb="13">
      <t>ホウシャノウ</t>
    </rPh>
    <rPh sb="13" eb="15">
      <t>ブンセキ</t>
    </rPh>
    <phoneticPr fontId="4"/>
  </si>
  <si>
    <t>環境放射能水準調査（放射能測定）</t>
    <rPh sb="13" eb="15">
      <t>ソクテイ</t>
    </rPh>
    <phoneticPr fontId="4"/>
  </si>
  <si>
    <t>放射線監視結果収集調査</t>
    <rPh sb="0" eb="3">
      <t>ホウシャセン</t>
    </rPh>
    <rPh sb="3" eb="5">
      <t>カンシ</t>
    </rPh>
    <rPh sb="5" eb="7">
      <t>ケッカ</t>
    </rPh>
    <rPh sb="7" eb="9">
      <t>シュウシュウ</t>
    </rPh>
    <rPh sb="9" eb="11">
      <t>チョウサ</t>
    </rPh>
    <phoneticPr fontId="4"/>
  </si>
  <si>
    <t>本事業は、全国における環境放射能水準調査を行い、全国における原子力関係施設等からの影響の有無を把握することを目的としており、測定件数や異常の検出数等の定量的な目標設定を行うことは適当ではない。</t>
    <rPh sb="0" eb="1">
      <t>ホン</t>
    </rPh>
    <rPh sb="1" eb="3">
      <t>ジギョウ</t>
    </rPh>
    <rPh sb="5" eb="7">
      <t>ゼンコク</t>
    </rPh>
    <rPh sb="11" eb="13">
      <t>カンキョウ</t>
    </rPh>
    <rPh sb="13" eb="16">
      <t>ホウシャノウ</t>
    </rPh>
    <rPh sb="16" eb="18">
      <t>スイジュン</t>
    </rPh>
    <rPh sb="18" eb="20">
      <t>チョウサ</t>
    </rPh>
    <rPh sb="21" eb="22">
      <t>オコナ</t>
    </rPh>
    <rPh sb="24" eb="26">
      <t>ゼンコク</t>
    </rPh>
    <rPh sb="30" eb="33">
      <t>ゲンシリョク</t>
    </rPh>
    <rPh sb="33" eb="35">
      <t>カンケイ</t>
    </rPh>
    <rPh sb="35" eb="37">
      <t>シセツ</t>
    </rPh>
    <rPh sb="37" eb="38">
      <t>ナド</t>
    </rPh>
    <rPh sb="41" eb="43">
      <t>エイキョウ</t>
    </rPh>
    <rPh sb="44" eb="46">
      <t>ウム</t>
    </rPh>
    <rPh sb="47" eb="49">
      <t>ハアク</t>
    </rPh>
    <rPh sb="54" eb="56">
      <t>モクテキ</t>
    </rPh>
    <rPh sb="62" eb="64">
      <t>ソクテイ</t>
    </rPh>
    <rPh sb="64" eb="66">
      <t>ケンスウ</t>
    </rPh>
    <rPh sb="67" eb="69">
      <t>イジョウ</t>
    </rPh>
    <rPh sb="70" eb="72">
      <t>ケンシュツ</t>
    </rPh>
    <rPh sb="72" eb="73">
      <t>スウ</t>
    </rPh>
    <rPh sb="73" eb="74">
      <t>ナド</t>
    </rPh>
    <rPh sb="75" eb="78">
      <t>テイリョウテキ</t>
    </rPh>
    <rPh sb="79" eb="81">
      <t>モクヒョウ</t>
    </rPh>
    <rPh sb="81" eb="83">
      <t>セッテイ</t>
    </rPh>
    <rPh sb="84" eb="85">
      <t>オコナ</t>
    </rPh>
    <rPh sb="89" eb="91">
      <t>テキトウ</t>
    </rPh>
    <phoneticPr fontId="5"/>
  </si>
  <si>
    <t>【成果目標】
平常時から、全国における環境放射能水準調査を行い、全国における原子力関係施設等からの影響の有無を把握する。
【達成状況・実績】
全国47都道府県において放射能調査を行い、平常時の環境放射能水準を把握し、異常値を検出した場合は原子力施設からの影響の有無を確認してきた。</t>
    <rPh sb="1" eb="3">
      <t>セイカ</t>
    </rPh>
    <rPh sb="3" eb="5">
      <t>モクヒョウ</t>
    </rPh>
    <rPh sb="7" eb="10">
      <t>ヘイジョウジ</t>
    </rPh>
    <rPh sb="13" eb="15">
      <t>ゼンコク</t>
    </rPh>
    <rPh sb="19" eb="21">
      <t>カンキョウ</t>
    </rPh>
    <rPh sb="21" eb="24">
      <t>ホウシャノウ</t>
    </rPh>
    <rPh sb="24" eb="26">
      <t>スイジュン</t>
    </rPh>
    <rPh sb="26" eb="28">
      <t>チョウサ</t>
    </rPh>
    <rPh sb="29" eb="30">
      <t>オコナ</t>
    </rPh>
    <rPh sb="32" eb="34">
      <t>ゼンコク</t>
    </rPh>
    <rPh sb="38" eb="41">
      <t>ゲンシリョク</t>
    </rPh>
    <rPh sb="41" eb="43">
      <t>カンケイ</t>
    </rPh>
    <rPh sb="43" eb="45">
      <t>シセツ</t>
    </rPh>
    <rPh sb="45" eb="46">
      <t>ナド</t>
    </rPh>
    <rPh sb="49" eb="51">
      <t>エイキョウ</t>
    </rPh>
    <rPh sb="52" eb="54">
      <t>ウム</t>
    </rPh>
    <rPh sb="55" eb="57">
      <t>ハアク</t>
    </rPh>
    <rPh sb="63" eb="65">
      <t>タッセイ</t>
    </rPh>
    <rPh sb="65" eb="67">
      <t>ジョウキョウ</t>
    </rPh>
    <rPh sb="68" eb="70">
      <t>ジッセキ</t>
    </rPh>
    <rPh sb="72" eb="74">
      <t>ゼンコク</t>
    </rPh>
    <rPh sb="76" eb="80">
      <t>トドウフケン</t>
    </rPh>
    <rPh sb="84" eb="87">
      <t>ホウシャノウ</t>
    </rPh>
    <rPh sb="87" eb="89">
      <t>チョウサ</t>
    </rPh>
    <rPh sb="90" eb="91">
      <t>オコナ</t>
    </rPh>
    <rPh sb="93" eb="96">
      <t>ヘイジョウジ</t>
    </rPh>
    <rPh sb="97" eb="99">
      <t>カンキョウ</t>
    </rPh>
    <rPh sb="99" eb="102">
      <t>ホウシャノウ</t>
    </rPh>
    <rPh sb="102" eb="104">
      <t>スイジュン</t>
    </rPh>
    <rPh sb="105" eb="107">
      <t>ハアク</t>
    </rPh>
    <rPh sb="109" eb="111">
      <t>イジョウ</t>
    </rPh>
    <rPh sb="111" eb="112">
      <t>アタイ</t>
    </rPh>
    <rPh sb="113" eb="115">
      <t>ケンシュツ</t>
    </rPh>
    <rPh sb="117" eb="119">
      <t>バアイ</t>
    </rPh>
    <rPh sb="120" eb="123">
      <t>ゲンシリョク</t>
    </rPh>
    <rPh sb="123" eb="125">
      <t>シセツ</t>
    </rPh>
    <rPh sb="128" eb="130">
      <t>エイキョウ</t>
    </rPh>
    <rPh sb="131" eb="133">
      <t>ウム</t>
    </rPh>
    <rPh sb="134" eb="136">
      <t>カクニン</t>
    </rPh>
    <phoneticPr fontId="5"/>
  </si>
  <si>
    <t>環境放射能の調査及び地方公共団体が実施した放射能分析・測定調査の収集を行い、公表を行うとともに、平常時の環境放射能水準を把握する必要があるため、全国の放射能レベルの把握を目標とする。</t>
    <rPh sb="0" eb="2">
      <t>カンキョウ</t>
    </rPh>
    <rPh sb="2" eb="5">
      <t>ホウシャノウ</t>
    </rPh>
    <rPh sb="6" eb="8">
      <t>チョウサ</t>
    </rPh>
    <rPh sb="8" eb="9">
      <t>オヨ</t>
    </rPh>
    <rPh sb="10" eb="12">
      <t>チホウ</t>
    </rPh>
    <rPh sb="12" eb="14">
      <t>コウキョウ</t>
    </rPh>
    <rPh sb="14" eb="16">
      <t>ダンタイ</t>
    </rPh>
    <rPh sb="17" eb="19">
      <t>ジッシ</t>
    </rPh>
    <rPh sb="21" eb="24">
      <t>ホウシャノウ</t>
    </rPh>
    <rPh sb="24" eb="26">
      <t>ブンセキ</t>
    </rPh>
    <rPh sb="27" eb="29">
      <t>ソクテイ</t>
    </rPh>
    <rPh sb="29" eb="31">
      <t>チョウサ</t>
    </rPh>
    <rPh sb="32" eb="34">
      <t>シュウシュウ</t>
    </rPh>
    <rPh sb="35" eb="36">
      <t>オコナ</t>
    </rPh>
    <rPh sb="38" eb="40">
      <t>コウヒョウ</t>
    </rPh>
    <rPh sb="41" eb="42">
      <t>オコナ</t>
    </rPh>
    <rPh sb="48" eb="51">
      <t>ヘイジョウジ</t>
    </rPh>
    <rPh sb="52" eb="54">
      <t>カンキョウ</t>
    </rPh>
    <rPh sb="54" eb="57">
      <t>ホウシャノウ</t>
    </rPh>
    <rPh sb="57" eb="59">
      <t>スイジュン</t>
    </rPh>
    <rPh sb="60" eb="62">
      <t>ハアク</t>
    </rPh>
    <rPh sb="64" eb="66">
      <t>ヒツヨウ</t>
    </rPh>
    <rPh sb="72" eb="74">
      <t>ゼンコク</t>
    </rPh>
    <rPh sb="75" eb="78">
      <t>ホウシャノウ</t>
    </rPh>
    <rPh sb="82" eb="84">
      <t>ハアク</t>
    </rPh>
    <rPh sb="85" eb="87">
      <t>モクヒョウ</t>
    </rPh>
    <phoneticPr fontId="5"/>
  </si>
  <si>
    <t>放射能レベルを把握した自治体数を代替指標とする。</t>
    <rPh sb="0" eb="3">
      <t>ホウシャノウ</t>
    </rPh>
    <rPh sb="7" eb="9">
      <t>ハアク</t>
    </rPh>
    <rPh sb="11" eb="14">
      <t>ジチタイ</t>
    </rPh>
    <rPh sb="14" eb="15">
      <t>スウ</t>
    </rPh>
    <rPh sb="16" eb="18">
      <t>ダイタイ</t>
    </rPh>
    <rPh sb="18" eb="20">
      <t>シヒョウ</t>
    </rPh>
    <phoneticPr fontId="5"/>
  </si>
  <si>
    <t>自治体</t>
    <rPh sb="0" eb="3">
      <t>ジチタイ</t>
    </rPh>
    <phoneticPr fontId="5"/>
  </si>
  <si>
    <t>空間線量率のデータを環境放射能データベースに格納したデータ数を活動指標とする。</t>
    <rPh sb="0" eb="2">
      <t>クウカン</t>
    </rPh>
    <rPh sb="2" eb="5">
      <t>センリョウリツ</t>
    </rPh>
    <rPh sb="10" eb="12">
      <t>カンキョウ</t>
    </rPh>
    <rPh sb="12" eb="15">
      <t>ホウシャノウ</t>
    </rPh>
    <rPh sb="22" eb="24">
      <t>カクノウ</t>
    </rPh>
    <rPh sb="29" eb="30">
      <t>スウ</t>
    </rPh>
    <rPh sb="31" eb="33">
      <t>カツドウ</t>
    </rPh>
    <rPh sb="33" eb="35">
      <t>シヒョウ</t>
    </rPh>
    <phoneticPr fontId="5"/>
  </si>
  <si>
    <t>環境試料における放射能のデータを環境放射能データベースに格納したデータ数を活動指標とする。</t>
    <rPh sb="0" eb="2">
      <t>カンキョウ</t>
    </rPh>
    <rPh sb="2" eb="4">
      <t>シリョウ</t>
    </rPh>
    <rPh sb="8" eb="11">
      <t>ホウシャノウ</t>
    </rPh>
    <rPh sb="16" eb="18">
      <t>カンキョウ</t>
    </rPh>
    <rPh sb="18" eb="21">
      <t>ホウシャノウ</t>
    </rPh>
    <rPh sb="28" eb="30">
      <t>カクノウ</t>
    </rPh>
    <rPh sb="35" eb="36">
      <t>スウ</t>
    </rPh>
    <rPh sb="37" eb="39">
      <t>カツドウ</t>
    </rPh>
    <rPh sb="39" eb="41">
      <t>シヒョウ</t>
    </rPh>
    <phoneticPr fontId="5"/>
  </si>
  <si>
    <t>対応率
（％）</t>
    <rPh sb="0" eb="2">
      <t>タイオウ</t>
    </rPh>
    <rPh sb="2" eb="3">
      <t>リツ</t>
    </rPh>
    <phoneticPr fontId="5"/>
  </si>
  <si>
    <t>件</t>
    <rPh sb="0" eb="1">
      <t>ケン</t>
    </rPh>
    <phoneticPr fontId="5"/>
  </si>
  <si>
    <t>航空機による空間線量率の広域調査回数（８０km圏内）</t>
    <rPh sb="0" eb="3">
      <t>コウクウキ</t>
    </rPh>
    <rPh sb="6" eb="8">
      <t>クウカン</t>
    </rPh>
    <rPh sb="8" eb="11">
      <t>センリョウリツ</t>
    </rPh>
    <rPh sb="12" eb="14">
      <t>コウイキ</t>
    </rPh>
    <rPh sb="14" eb="16">
      <t>チョウサ</t>
    </rPh>
    <rPh sb="16" eb="18">
      <t>カイスウ</t>
    </rPh>
    <rPh sb="23" eb="25">
      <t>ケンナイ</t>
    </rPh>
    <phoneticPr fontId="5"/>
  </si>
  <si>
    <t>2,093/107</t>
    <phoneticPr fontId="5"/>
  </si>
  <si>
    <t>執行額／環境試料データ数の合計　　　　　　　　　　　　　</t>
  </si>
  <si>
    <t>執行額／調査回数　</t>
  </si>
  <si>
    <t>2,093/18.8</t>
  </si>
  <si>
    <t>1,768/21.6</t>
  </si>
  <si>
    <t>258/1</t>
  </si>
  <si>
    <t>原子力に対する確かな規制を通じて、人と環境を守ること</t>
  </si>
  <si>
    <t>全都道府県の空間線量率の公表</t>
  </si>
  <si>
    <t>日分</t>
    <rPh sb="0" eb="1">
      <t>ニチ</t>
    </rPh>
    <rPh sb="1" eb="2">
      <t>ブン</t>
    </rPh>
    <phoneticPr fontId="5"/>
  </si>
  <si>
    <t>全国の環境中の放射線等の測定</t>
  </si>
  <si>
    <t>地方公共団体等と連携して確実に測定・監視を行う。</t>
  </si>
  <si>
    <t>47都道府県及び専門機関の協力の下、全国における環境放射能水準を把握するための調査を実施する。測定結果等について、国内外で利用できる形で公表する。</t>
  </si>
  <si>
    <t>・「総合モニタリング計画」に基づき、東京電力福島第一原子力発電所事故後のモニタリングとして、福島県全域の環境一般モニタリング、東京電力福島第一原子力発電所周辺海域のモニタリング、全国的な空間線量率等のモニタリング等を実施し、解析結果を、毎月、公表した。</t>
  </si>
  <si>
    <t>全国における環境放射能水準の調査及び地方公共団体が実施する放射能分析・測定結果の収集を行うことにより、平常時の環境放射能水準を把握し、国内外に情報提供を行う。全国における環境放射能水準の調査及び地方公共団体が実施する放射能分析・測定結果の収集を行うことにより、平常時の環境放射能水準を把握する。異常値を検出した場合は、原子力関係施設等からの影響の有無を確認するため、①47都道府県における環境放射能調査、②47都道府県において実施困難な高度かつ専門的な分析及び分析結果の収集を実施する。以上により、全国の環境中の放射線等の測定の充実を図る。</t>
  </si>
  <si>
    <t>△</t>
  </si>
  <si>
    <t>有</t>
  </si>
  <si>
    <t>‐</t>
  </si>
  <si>
    <t>防災基本計画等に基づく社会的要請の高い事業であり、国民や社会のニーズを的確に反映している。</t>
  </si>
  <si>
    <t>国が率先して長年積み重ねてきた本調査結果は、全国各地の放射能水準値としても重要な意味を持つものであり、国として等質な調査を継続して実施していく必要がある。</t>
  </si>
  <si>
    <t>防災基本計画等に基づく社会的要請の高い事業であり、優先度の高い事業である。</t>
  </si>
  <si>
    <t>事業内容の性質等を踏まえて、最も適切な契約手続きを採用しているが、調査の継続性や必要技術の特殊性の高さ等のために一者応札や競争性のない随意契約となったものがあった。ただし、支出先が示した実績、実施体制及び実施計画から妥当と判断し契約を行っている。</t>
  </si>
  <si>
    <t>国が率先して長年積み重ねてきた本調査結果は、全国各地の放射能水準値としても重要な意味を持つものであり、また、国として等質な調査を継続して実施していく必要があるため、国が全額負担することは妥当である。</t>
  </si>
  <si>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</si>
  <si>
    <t>中間段階での支出において、経済性・競争性が確保されていることなど、合理的なものとなっているかについて指導・確認している。</t>
  </si>
  <si>
    <t>額の確定を実施し、費目・使途が事業目的に即していることを確認している。</t>
  </si>
  <si>
    <t>放射能測定に必要な設備を複数台導入する場合、必要性の審査や、コスト削減のために共通化できるか等の協議をしつつ執行に取り組んでいる。</t>
  </si>
  <si>
    <t>総合モニタリング計画等に基づき、すべての都道府県において、空間放射線量率、上水、降下物等のモニタリングを着実に実施することで、国民の安全・安心の確保に資することができており、当初の目標に見合ったものとなっている。</t>
  </si>
  <si>
    <t>長年積み重ねてきた本調査結果は、全国各地の放射能水準値としても重要な意味を持つものであり、国として等質な調査を継続して実施していく必要があるため、国が率先して行うべき本事業の形態については、他の手段・方法等を採ることは考え難い。</t>
  </si>
  <si>
    <t>総合モニタリング計画等に基づき、空間放射線量率、上水、降下物等のモニタリングを着実に実施している。</t>
  </si>
  <si>
    <t>成果はHPで公開し、国民の安全・安心の確保に資することができている。</t>
  </si>
  <si>
    <t>環境放射能水準調査事業委託費は全国の環境放射線等を調査することを目的としており、一方、監視等交付金は、原子力施設周辺地域における放射能影響を調査するために必要となる施設等の整備、原子力発電施設等の周辺における環境放射線の調査等を地方自治体が行うための財政支援を行うものであり、本事業とは役割分担を行っている。
また、海洋環境放射能総合評価事業は、原子力施設沖合に位置する主要漁場等において海産生物、海底土及び海水中の放射能濃度の調査を行う事業であり、各都道府県に委託して実施する主に陸域において調査を行う環境放射能水準調査事業とは役割分担を行っている。</t>
  </si>
  <si>
    <t>放射線監視等交付金</t>
    <rPh sb="0" eb="3">
      <t>ホウシャセン</t>
    </rPh>
    <rPh sb="3" eb="6">
      <t>カンシトウ</t>
    </rPh>
    <rPh sb="6" eb="9">
      <t>コウフキン</t>
    </rPh>
    <phoneticPr fontId="6"/>
  </si>
  <si>
    <t>海洋環境放射能総合評価事業</t>
    <rPh sb="0" eb="2">
      <t>カイヨウ</t>
    </rPh>
    <rPh sb="2" eb="4">
      <t>カンキョウ</t>
    </rPh>
    <rPh sb="4" eb="7">
      <t>ホウシャノウ</t>
    </rPh>
    <rPh sb="7" eb="9">
      <t>ソウゴウ</t>
    </rPh>
    <rPh sb="9" eb="11">
      <t>ヒョウカ</t>
    </rPh>
    <rPh sb="11" eb="13">
      <t>ジギョウ</t>
    </rPh>
    <phoneticPr fontId="6"/>
  </si>
  <si>
    <t>各道府県からの交付申請・審査の過程で、コスト削減や効率化に向けた協議を行っている。また、必要な活動内容に絞って交付しており、事業終了後においては、交付申請に基づく支出内容であったか、経済性・効率性が確保されているか等について確定検査時に確認を行っている。</t>
  </si>
  <si>
    <t>引き続きコスト削減および効率化に向けた協議および確定検査を実施し、経済的、効率的な事業実施に努める。</t>
  </si>
  <si>
    <t>文-0504</t>
    <phoneticPr fontId="5"/>
  </si>
  <si>
    <t>文-0504</t>
    <phoneticPr fontId="5"/>
  </si>
  <si>
    <t>文-0388</t>
    <phoneticPr fontId="5"/>
  </si>
  <si>
    <t>15</t>
    <phoneticPr fontId="5"/>
  </si>
  <si>
    <t>40</t>
    <phoneticPr fontId="5"/>
  </si>
  <si>
    <t>50</t>
    <phoneticPr fontId="5"/>
  </si>
  <si>
    <t>0046</t>
    <phoneticPr fontId="5"/>
  </si>
  <si>
    <t>0045</t>
    <phoneticPr fontId="5"/>
  </si>
  <si>
    <t>0014</t>
    <phoneticPr fontId="5"/>
  </si>
  <si>
    <t>B.公益財団法人　日本分析センター</t>
    <rPh sb="2" eb="4">
      <t>コウエキ</t>
    </rPh>
    <rPh sb="4" eb="6">
      <t>ザイダン</t>
    </rPh>
    <rPh sb="6" eb="8">
      <t>ホウジン</t>
    </rPh>
    <rPh sb="9" eb="11">
      <t>ニホン</t>
    </rPh>
    <rPh sb="11" eb="13">
      <t>ブンセキ</t>
    </rPh>
    <phoneticPr fontId="5"/>
  </si>
  <si>
    <t>C..国立研究開発法人日本原子力研究開発機構</t>
  </si>
  <si>
    <t>D.公益財団法人　日本分析センター</t>
  </si>
  <si>
    <t>備品費</t>
    <rPh sb="0" eb="2">
      <t>ビヒン</t>
    </rPh>
    <phoneticPr fontId="7"/>
  </si>
  <si>
    <t>その他諸経費</t>
    <rPh sb="2" eb="6">
      <t>タショケイヒ</t>
    </rPh>
    <phoneticPr fontId="7"/>
  </si>
  <si>
    <t>補助員人件費</t>
    <rPh sb="0" eb="3">
      <t>ホジョイン</t>
    </rPh>
    <rPh sb="3" eb="6">
      <t>ジンケンヒ</t>
    </rPh>
    <phoneticPr fontId="5"/>
  </si>
  <si>
    <t>旅費</t>
    <rPh sb="0" eb="2">
      <t>リョヒ</t>
    </rPh>
    <phoneticPr fontId="7"/>
  </si>
  <si>
    <t>消耗品費</t>
    <rPh sb="0" eb="3">
      <t>ショウモウヒン</t>
    </rPh>
    <rPh sb="3" eb="4">
      <t>ヒ</t>
    </rPh>
    <phoneticPr fontId="7"/>
  </si>
  <si>
    <t>通信費、設備修繕保守等</t>
    <rPh sb="0" eb="3">
      <t>ツウシンヒ</t>
    </rPh>
    <rPh sb="4" eb="6">
      <t>セツビ</t>
    </rPh>
    <rPh sb="6" eb="8">
      <t>シュウゼン</t>
    </rPh>
    <rPh sb="8" eb="10">
      <t>ホシュ</t>
    </rPh>
    <rPh sb="10" eb="11">
      <t>トウ</t>
    </rPh>
    <phoneticPr fontId="5"/>
  </si>
  <si>
    <t>補助者賃金</t>
    <rPh sb="0" eb="3">
      <t>ホジョシャ</t>
    </rPh>
    <rPh sb="3" eb="5">
      <t>チンギン</t>
    </rPh>
    <phoneticPr fontId="5"/>
  </si>
  <si>
    <t>モニタリングポスト点検旅費等</t>
    <rPh sb="9" eb="11">
      <t>テンケン</t>
    </rPh>
    <rPh sb="11" eb="13">
      <t>リョヒ</t>
    </rPh>
    <rPh sb="13" eb="14">
      <t>トウ</t>
    </rPh>
    <phoneticPr fontId="5"/>
  </si>
  <si>
    <t>理化学材料等</t>
    <rPh sb="0" eb="3">
      <t>リカガク</t>
    </rPh>
    <rPh sb="3" eb="5">
      <t>ザイリョウ</t>
    </rPh>
    <rPh sb="5" eb="6">
      <t>トウ</t>
    </rPh>
    <phoneticPr fontId="5"/>
  </si>
  <si>
    <t>人件費</t>
    <rPh sb="0" eb="3">
      <t>ジンケンヒ</t>
    </rPh>
    <phoneticPr fontId="5"/>
  </si>
  <si>
    <t>外注費</t>
    <rPh sb="0" eb="3">
      <t>ガイチュウヒ</t>
    </rPh>
    <phoneticPr fontId="5"/>
  </si>
  <si>
    <t>一般管理費及び消費税額</t>
    <rPh sb="0" eb="2">
      <t>イッパン</t>
    </rPh>
    <rPh sb="2" eb="5">
      <t>カンリヒ</t>
    </rPh>
    <rPh sb="5" eb="6">
      <t>オヨ</t>
    </rPh>
    <rPh sb="7" eb="10">
      <t>ショウヒゼイ</t>
    </rPh>
    <rPh sb="10" eb="11">
      <t>ガク</t>
    </rPh>
    <phoneticPr fontId="5"/>
  </si>
  <si>
    <t>消耗品費</t>
    <rPh sb="0" eb="3">
      <t>ショウモウヒン</t>
    </rPh>
    <rPh sb="3" eb="4">
      <t>ヒ</t>
    </rPh>
    <phoneticPr fontId="5"/>
  </si>
  <si>
    <t>借損料</t>
    <rPh sb="0" eb="3">
      <t>シャクソンリョウ</t>
    </rPh>
    <phoneticPr fontId="5"/>
  </si>
  <si>
    <t>その他諸経費</t>
    <rPh sb="2" eb="3">
      <t>タ</t>
    </rPh>
    <rPh sb="3" eb="6">
      <t>ショケイヒ</t>
    </rPh>
    <phoneticPr fontId="5"/>
  </si>
  <si>
    <t>旅費</t>
    <rPh sb="0" eb="2">
      <t>リョヒ</t>
    </rPh>
    <phoneticPr fontId="5"/>
  </si>
  <si>
    <t>補助人件費</t>
    <rPh sb="0" eb="2">
      <t>ホジョ</t>
    </rPh>
    <rPh sb="2" eb="5">
      <t>ジンケンヒ</t>
    </rPh>
    <phoneticPr fontId="5"/>
  </si>
  <si>
    <t>業務担当職員人件費</t>
    <rPh sb="0" eb="2">
      <t>ギョウム</t>
    </rPh>
    <rPh sb="2" eb="4">
      <t>タントウ</t>
    </rPh>
    <rPh sb="4" eb="6">
      <t>ショクイン</t>
    </rPh>
    <rPh sb="6" eb="9">
      <t>ジンケンヒ</t>
    </rPh>
    <phoneticPr fontId="5"/>
  </si>
  <si>
    <t>機器保守維持費、福島県可搬型MP稼働確認等業務請負等</t>
    <rPh sb="0" eb="2">
      <t>キキ</t>
    </rPh>
    <rPh sb="2" eb="4">
      <t>ホシュ</t>
    </rPh>
    <rPh sb="4" eb="7">
      <t>イジヒ</t>
    </rPh>
    <rPh sb="8" eb="11">
      <t>フクシマケン</t>
    </rPh>
    <rPh sb="11" eb="14">
      <t>カハンガタ</t>
    </rPh>
    <rPh sb="16" eb="18">
      <t>カドウ</t>
    </rPh>
    <rPh sb="18" eb="20">
      <t>カクニン</t>
    </rPh>
    <rPh sb="20" eb="21">
      <t>トウ</t>
    </rPh>
    <rPh sb="21" eb="23">
      <t>ギョウム</t>
    </rPh>
    <rPh sb="23" eb="25">
      <t>ウケオイ</t>
    </rPh>
    <rPh sb="25" eb="26">
      <t>トウ</t>
    </rPh>
    <phoneticPr fontId="5"/>
  </si>
  <si>
    <t>一般管理費、消費税額</t>
    <rPh sb="0" eb="2">
      <t>イッパン</t>
    </rPh>
    <rPh sb="2" eb="5">
      <t>カンリヒ</t>
    </rPh>
    <rPh sb="6" eb="9">
      <t>ショウヒゼイ</t>
    </rPh>
    <rPh sb="9" eb="10">
      <t>ガク</t>
    </rPh>
    <phoneticPr fontId="5"/>
  </si>
  <si>
    <t>理化学消耗品、薬品類</t>
    <rPh sb="0" eb="3">
      <t>リカガク</t>
    </rPh>
    <rPh sb="3" eb="6">
      <t>ショウモウヒン</t>
    </rPh>
    <rPh sb="7" eb="9">
      <t>ヤクヒン</t>
    </rPh>
    <rPh sb="9" eb="10">
      <t>ルイ</t>
    </rPh>
    <phoneticPr fontId="5"/>
  </si>
  <si>
    <t>分析設備借料、行政財産使用料、施設借料（按分）等</t>
    <rPh sb="0" eb="2">
      <t>ブンセキ</t>
    </rPh>
    <rPh sb="2" eb="4">
      <t>セツビ</t>
    </rPh>
    <rPh sb="4" eb="6">
      <t>シャクリョウ</t>
    </rPh>
    <rPh sb="7" eb="9">
      <t>ギョウセイ</t>
    </rPh>
    <rPh sb="9" eb="11">
      <t>ザイサン</t>
    </rPh>
    <rPh sb="11" eb="14">
      <t>シヨウリョウ</t>
    </rPh>
    <rPh sb="15" eb="17">
      <t>シセツ</t>
    </rPh>
    <rPh sb="17" eb="19">
      <t>シャクリョウ</t>
    </rPh>
    <rPh sb="20" eb="22">
      <t>アンブン</t>
    </rPh>
    <rPh sb="23" eb="24">
      <t>トウ</t>
    </rPh>
    <phoneticPr fontId="5"/>
  </si>
  <si>
    <t>通信運搬費、光熱水費等</t>
    <rPh sb="0" eb="2">
      <t>ツウシン</t>
    </rPh>
    <rPh sb="2" eb="5">
      <t>ウンパンヒ</t>
    </rPh>
    <rPh sb="6" eb="10">
      <t>コウネツスイヒ</t>
    </rPh>
    <rPh sb="10" eb="11">
      <t>トウ</t>
    </rPh>
    <phoneticPr fontId="5"/>
  </si>
  <si>
    <t>委員等旅費、試料採取旅費等</t>
    <rPh sb="0" eb="2">
      <t>イイン</t>
    </rPh>
    <rPh sb="2" eb="3">
      <t>トウ</t>
    </rPh>
    <rPh sb="3" eb="5">
      <t>リョヒ</t>
    </rPh>
    <rPh sb="6" eb="8">
      <t>シリョウ</t>
    </rPh>
    <rPh sb="8" eb="10">
      <t>サイシュ</t>
    </rPh>
    <rPh sb="10" eb="12">
      <t>リョヒ</t>
    </rPh>
    <rPh sb="12" eb="13">
      <t>トウ</t>
    </rPh>
    <phoneticPr fontId="5"/>
  </si>
  <si>
    <t>業務補助員人件費</t>
    <rPh sb="0" eb="2">
      <t>ギョウム</t>
    </rPh>
    <rPh sb="2" eb="5">
      <t>ホジョイン</t>
    </rPh>
    <rPh sb="5" eb="8">
      <t>ジンケンヒ</t>
    </rPh>
    <phoneticPr fontId="5"/>
  </si>
  <si>
    <t>会議費、謝金等</t>
    <rPh sb="0" eb="2">
      <t>カイギ</t>
    </rPh>
    <rPh sb="2" eb="3">
      <t>ヒ</t>
    </rPh>
    <rPh sb="4" eb="6">
      <t>シャキン</t>
    </rPh>
    <rPh sb="6" eb="7">
      <t>トウ</t>
    </rPh>
    <phoneticPr fontId="5"/>
  </si>
  <si>
    <t>事業費</t>
    <rPh sb="0" eb="3">
      <t>ジギョウヒ</t>
    </rPh>
    <phoneticPr fontId="7"/>
  </si>
  <si>
    <t>その他</t>
    <rPh sb="2" eb="3">
      <t>タ</t>
    </rPh>
    <phoneticPr fontId="7"/>
  </si>
  <si>
    <t>外注費、備品費等</t>
    <rPh sb="4" eb="7">
      <t>ビヒンヒ</t>
    </rPh>
    <rPh sb="7" eb="8">
      <t>トウ</t>
    </rPh>
    <phoneticPr fontId="7"/>
  </si>
  <si>
    <t>事業費</t>
  </si>
  <si>
    <t>その他</t>
  </si>
  <si>
    <t>機器保守維持費、システム管理費等</t>
  </si>
  <si>
    <t>一般管理費、消費税</t>
  </si>
  <si>
    <t>各都道府県における環境放射能水準の調査</t>
  </si>
  <si>
    <t>随意契約
（その他）</t>
  </si>
  <si>
    <t>公益財団法人日本分析センター</t>
  </si>
  <si>
    <t>都道府県では実施困難な高度かつ専門的な分析による環境放射能水準の調査</t>
  </si>
  <si>
    <t>随意契約
（公募）</t>
  </si>
  <si>
    <t>国立研究開発法人日本原子力研究開発機構</t>
  </si>
  <si>
    <t>東京電力株式会社福島第一原子力発電所８０ｋｍ圏内の地域について航空機モニタリングを１回実施</t>
  </si>
  <si>
    <t>一般競争契約
（総合評価）</t>
  </si>
  <si>
    <t>放射線監視結果等を収集し、データベースとして管理</t>
  </si>
  <si>
    <t>滋賀県</t>
    <rPh sb="0" eb="3">
      <t>シガケン</t>
    </rPh>
    <phoneticPr fontId="5"/>
  </si>
  <si>
    <t>福島県</t>
    <rPh sb="0" eb="3">
      <t>フクシマケン</t>
    </rPh>
    <phoneticPr fontId="5"/>
  </si>
  <si>
    <t>愛媛県</t>
    <rPh sb="0" eb="3">
      <t>エヒメケン</t>
    </rPh>
    <phoneticPr fontId="5"/>
  </si>
  <si>
    <t>大阪府</t>
    <rPh sb="0" eb="3">
      <t>オオサカフ</t>
    </rPh>
    <phoneticPr fontId="5"/>
  </si>
  <si>
    <t>福岡県</t>
    <rPh sb="0" eb="3">
      <t>フクオカケン</t>
    </rPh>
    <phoneticPr fontId="5"/>
  </si>
  <si>
    <t>広島県</t>
    <rPh sb="0" eb="3">
      <t>ヒロシマケン</t>
    </rPh>
    <phoneticPr fontId="5"/>
  </si>
  <si>
    <t>岩手県</t>
    <rPh sb="0" eb="3">
      <t>イワテケン</t>
    </rPh>
    <phoneticPr fontId="5"/>
  </si>
  <si>
    <t>青森県</t>
    <rPh sb="0" eb="3">
      <t>アオモリケン</t>
    </rPh>
    <phoneticPr fontId="5"/>
  </si>
  <si>
    <t>神奈川県</t>
    <rPh sb="0" eb="4">
      <t>カナガワケン</t>
    </rPh>
    <phoneticPr fontId="5"/>
  </si>
  <si>
    <t>鹿児島県</t>
    <rPh sb="0" eb="4">
      <t>カゴシマケン</t>
    </rPh>
    <phoneticPr fontId="5"/>
  </si>
  <si>
    <t>A.滋賀県</t>
    <rPh sb="2" eb="5">
      <t>シガケン</t>
    </rPh>
    <phoneticPr fontId="5"/>
  </si>
  <si>
    <t>一般管理費</t>
    <phoneticPr fontId="5"/>
  </si>
  <si>
    <t>ﾊｲﾌﾞﾘｯﾄﾞ冷却装置付きｹﾞﾙﾏﾆｳﾑ半導体検出器等</t>
    <rPh sb="27" eb="28">
      <t>トウ</t>
    </rPh>
    <phoneticPr fontId="5"/>
  </si>
  <si>
    <t>事業費</t>
    <phoneticPr fontId="5"/>
  </si>
  <si>
    <t>ヘリコプター運航業務</t>
    <phoneticPr fontId="5"/>
  </si>
  <si>
    <t>E.中日本航空株式会社</t>
    <phoneticPr fontId="5"/>
  </si>
  <si>
    <t>中日本航空(株)</t>
  </si>
  <si>
    <t>応用地質(株)</t>
  </si>
  <si>
    <t>航空機運航業務</t>
    <rPh sb="0" eb="3">
      <t>コウクウキ</t>
    </rPh>
    <rPh sb="3" eb="5">
      <t>ウンコウ</t>
    </rPh>
    <rPh sb="5" eb="7">
      <t>ギョウム</t>
    </rPh>
    <phoneticPr fontId="5"/>
  </si>
  <si>
    <t>モニタリング機器運用業務・分布図作成業務</t>
  </si>
  <si>
    <t>外部有識者点検対象外</t>
    <phoneticPr fontId="5"/>
  </si>
  <si>
    <t>各県における資金の流れについて、把握し、支出の必要性・妥当性をきちんと検証すること。</t>
    <rPh sb="20" eb="22">
      <t>シシュツ</t>
    </rPh>
    <phoneticPr fontId="5"/>
  </si>
  <si>
    <t>執行等改善</t>
  </si>
  <si>
    <t>地方自治体による調達については、平成２９年度の公開プロセスでの指摘を踏まえ、行政事業レビューに調達方法（競争入札、随意契約等）別の資金を記載し、資金の流れが明確になるよう改善し、原子力規制庁のWEBサイトで情報提供を実施したところである。今後も各県の資金の流れについて国費支出の必要性・妥当性の検証を行っていく。</t>
    <rPh sb="34" eb="35">
      <t>フ</t>
    </rPh>
    <phoneticPr fontId="5"/>
  </si>
  <si>
    <t>1,768/108</t>
    <phoneticPr fontId="5"/>
  </si>
  <si>
    <t>1,993/107</t>
    <phoneticPr fontId="5"/>
  </si>
  <si>
    <t>1,993/21.6</t>
    <phoneticPr fontId="5"/>
  </si>
  <si>
    <t>277/1</t>
    <phoneticPr fontId="5"/>
  </si>
  <si>
    <t>264/1</t>
    <phoneticPr fontId="5"/>
  </si>
  <si>
    <t>-</t>
    <phoneticPr fontId="5"/>
  </si>
  <si>
    <t>-</t>
    <phoneticPr fontId="5"/>
  </si>
  <si>
    <t>-</t>
    <phoneticPr fontId="5"/>
  </si>
  <si>
    <t>-</t>
    <phoneticPr fontId="5"/>
  </si>
  <si>
    <t>-</t>
    <phoneticPr fontId="5"/>
  </si>
  <si>
    <t>2,669/107</t>
    <phoneticPr fontId="5"/>
  </si>
  <si>
    <t>2,669/21.6</t>
    <phoneticPr fontId="5"/>
  </si>
  <si>
    <t>266/1</t>
    <phoneticPr fontId="5"/>
  </si>
  <si>
    <t>令和２年度</t>
    <rPh sb="0" eb="2">
      <t>レイワ</t>
    </rPh>
    <rPh sb="3" eb="5">
      <t>ネンド</t>
    </rPh>
    <rPh sb="4" eb="5">
      <t>ガンネン</t>
    </rPh>
    <phoneticPr fontId="5"/>
  </si>
  <si>
    <t>円</t>
    <phoneticPr fontId="5"/>
  </si>
  <si>
    <t>百万円/千件</t>
    <rPh sb="0" eb="3">
      <t>ヒャクマンエン</t>
    </rPh>
    <rPh sb="4" eb="5">
      <t>セン</t>
    </rPh>
    <rPh sb="5" eb="6">
      <t>ケン</t>
    </rPh>
    <phoneticPr fontId="5"/>
  </si>
  <si>
    <t>百万円/千件</t>
    <phoneticPr fontId="5"/>
  </si>
  <si>
    <t>円</t>
    <rPh sb="0" eb="1">
      <t>エン</t>
    </rPh>
    <phoneticPr fontId="5"/>
  </si>
  <si>
    <t>百万円/千件</t>
    <phoneticPr fontId="5"/>
  </si>
  <si>
    <t>平成29年度公開プロセス　評価結果　【事業内容の一部改善】事業番号45（※事業番号0050「放射線監視等交付金」と同じ枠で議論）
＜取りまとめコメント＞
１．事業の課題や問題点
（事業内容・成果について）
 両事業の対象となる地方公共団体においては、２つのデータシステムが併存するなど、重複による非効率があるのではないか。
 両事業について、膨大なデータの蓄積をさらに活用できないか。
（予算執行について）
 両事業の資金の流れについて、各地方公共団体から先が不明確である。
・ 日本分析センターへの委託に関しては、費用の内訳が粗い。
２．改善の手法や事業見直しの方向性
（事業内容・成果について）
 両事業を合わせて効率的に運用できるような工夫を考えるべき。
 両事業について、国民の安全・安心に資する観点から、データのさらなる有効活用を図れないか。
（予算執行について）
 両事業について、国民への説明責任の観点から、各地方公共団体がどのように支出しているのか、調達方法（競争入札、随意契約等）などの資金の流れを明確にすべき。
 「環境放射能水準調査等事業委託費」について、額の大きさに鑑みて、その費用の内訳をより詳細に記載すべき。
・放射線モニタリング情報（水準調査事業で測定した数値も公表）
　https://radioactivity.nsr.go.jp/ja/index.html
・日本の環境放射能と放射線（水準調査事業で測定した数値も公表）
https://www.kankyo-hoshano.go.jp/kl_db/servlet/com_s_index</t>
    <phoneticPr fontId="5"/>
  </si>
  <si>
    <t>長官官房放射線防護グループ
監視情報課放射線環境対策室</t>
    <rPh sb="0" eb="2">
      <t>チョウカン</t>
    </rPh>
    <rPh sb="2" eb="4">
      <t>カンボウ</t>
    </rPh>
    <rPh sb="4" eb="7">
      <t>ホウシャセン</t>
    </rPh>
    <rPh sb="7" eb="9">
      <t>ボウゴ</t>
    </rPh>
    <rPh sb="14" eb="16">
      <t>カンシ</t>
    </rPh>
    <rPh sb="16" eb="18">
      <t>ジョウホウ</t>
    </rPh>
    <rPh sb="18" eb="19">
      <t>カ</t>
    </rPh>
    <rPh sb="19" eb="22">
      <t>ホウシャセン</t>
    </rPh>
    <rPh sb="22" eb="24">
      <t>カンキョウ</t>
    </rPh>
    <rPh sb="24" eb="26">
      <t>タイサク</t>
    </rPh>
    <rPh sb="26" eb="27">
      <t>シツ</t>
    </rPh>
    <phoneticPr fontId="5"/>
  </si>
  <si>
    <t>監視情報課放射線環境対策室長　　竹本　亮</t>
    <rPh sb="0" eb="2">
      <t>カンシ</t>
    </rPh>
    <rPh sb="2" eb="4">
      <t>ジョウホウ</t>
    </rPh>
    <rPh sb="4" eb="5">
      <t>カ</t>
    </rPh>
    <rPh sb="5" eb="8">
      <t>ホウシャセン</t>
    </rPh>
    <rPh sb="8" eb="10">
      <t>カンキョウ</t>
    </rPh>
    <rPh sb="10" eb="12">
      <t>タイサク</t>
    </rPh>
    <rPh sb="12" eb="14">
      <t>シツチョウ</t>
    </rPh>
    <rPh sb="16" eb="18">
      <t>タケモト</t>
    </rPh>
    <rPh sb="19" eb="20">
      <t>アキラ</t>
    </rPh>
    <phoneticPr fontId="6"/>
  </si>
  <si>
    <t>執行額／空間線量率データ数の合計　　　</t>
    <rPh sb="12" eb="13">
      <t>スウ</t>
    </rPh>
    <phoneticPr fontId="5"/>
  </si>
  <si>
    <t>-</t>
    <phoneticPr fontId="5"/>
  </si>
  <si>
    <t>-</t>
    <phoneticPr fontId="5"/>
  </si>
  <si>
    <t>-</t>
    <phoneticPr fontId="5"/>
  </si>
  <si>
    <t>-</t>
    <phoneticPr fontId="5"/>
  </si>
  <si>
    <t xml:space="preserve">測定機器等の資機材の更新費用の増加
「新たな成長推進枠」３０４
</t>
    <rPh sb="19" eb="20">
      <t>アラ</t>
    </rPh>
    <rPh sb="22" eb="24">
      <t>セイチョウ</t>
    </rPh>
    <rPh sb="24" eb="26">
      <t>スイシン</t>
    </rPh>
    <rPh sb="26" eb="27">
      <t>ワク</t>
    </rPh>
    <phoneticPr fontId="5"/>
  </si>
  <si>
    <t>-</t>
    <phoneticPr fontId="5"/>
  </si>
  <si>
    <t>-</t>
    <phoneticPr fontId="5"/>
  </si>
  <si>
    <t>-</t>
    <phoneticPr fontId="5"/>
  </si>
  <si>
    <t>-</t>
    <phoneticPr fontId="5"/>
  </si>
  <si>
    <t>東京電力福島第一原子力発電所の廃炉の安全確保と事故原因の究明
放射線防護対策及び緊急時対応の的確な実施</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</si>
</sst>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17008</xdr:colOff>
      <xdr:row>748</xdr:row>
      <xdr:rowOff>149680</xdr:rowOff>
    </xdr:from>
    <xdr:to>
      <xdr:col>49</xdr:col>
      <xdr:colOff>144988</xdr:colOff>
      <xdr:row>765</xdr:row>
      <xdr:rowOff>199943</xdr:rowOff>
    </xdr:to>
    <xdr:grpSp>
      <xdr:nvGrpSpPr>
        <xdr:cNvPr id="2" name="グループ化 1"/>
        <xdr:cNvGrpSpPr/>
      </xdr:nvGrpSpPr>
      <xdr:grpSpPr>
        <a:xfrm>
          <a:off x="2658608" y="55445480"/>
          <a:ext cx="7443180" cy="6412963"/>
          <a:chOff x="2971705" y="50890915"/>
          <a:chExt cx="7624015" cy="12029258"/>
        </a:xfrm>
      </xdr:grpSpPr>
      <xdr:sp macro="" textlink="">
        <xdr:nvSpPr>
          <xdr:cNvPr id="3" name="テキスト ボックス 2"/>
          <xdr:cNvSpPr txBox="1"/>
        </xdr:nvSpPr>
        <xdr:spPr>
          <a:xfrm>
            <a:off x="3639950" y="55003955"/>
            <a:ext cx="1989023" cy="5433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200"/>
              <a:t>【</a:t>
            </a:r>
            <a:r>
              <a:rPr kumimoji="1" lang="ja-JP" altLang="en-US" sz="1200"/>
              <a:t>随意契約（その他）・委託</a:t>
            </a:r>
            <a:r>
              <a:rPr kumimoji="1" lang="en-US" altLang="ja-JP" sz="1200"/>
              <a:t>】</a:t>
            </a:r>
            <a:endParaRPr kumimoji="1" lang="ja-JP" altLang="en-US" sz="1200"/>
          </a:p>
        </xdr:txBody>
      </xdr:sp>
      <xdr:sp macro="" textlink="">
        <xdr:nvSpPr>
          <xdr:cNvPr id="4" name="テキスト ボックス 3"/>
          <xdr:cNvSpPr txBox="1"/>
        </xdr:nvSpPr>
        <xdr:spPr>
          <a:xfrm>
            <a:off x="7028719" y="55028611"/>
            <a:ext cx="1989023" cy="469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200"/>
              <a:t>【</a:t>
            </a:r>
            <a:r>
              <a:rPr kumimoji="1" lang="ja-JP" altLang="en-US" sz="1200"/>
              <a:t>随意契約（その他）・委託</a:t>
            </a:r>
            <a:r>
              <a:rPr kumimoji="1" lang="en-US" altLang="ja-JP" sz="1200"/>
              <a:t>】</a:t>
            </a:r>
            <a:endParaRPr kumimoji="1" lang="ja-JP" altLang="en-US" sz="1200"/>
          </a:p>
        </xdr:txBody>
      </xdr:sp>
      <xdr:sp macro="" textlink="">
        <xdr:nvSpPr>
          <xdr:cNvPr id="5" name="テキスト ボックス 4"/>
          <xdr:cNvSpPr txBox="1"/>
        </xdr:nvSpPr>
        <xdr:spPr>
          <a:xfrm>
            <a:off x="6751054" y="58532939"/>
            <a:ext cx="2489418" cy="540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200"/>
              <a:t>【</a:t>
            </a:r>
            <a:r>
              <a:rPr kumimoji="1" lang="ja-JP" altLang="en-US" sz="1200"/>
              <a:t>一般競争入札（総合評価）・委託</a:t>
            </a:r>
            <a:r>
              <a:rPr kumimoji="1" lang="en-US" altLang="ja-JP" sz="1200"/>
              <a:t>】</a:t>
            </a:r>
            <a:endParaRPr kumimoji="1" lang="ja-JP" altLang="en-US" sz="1200"/>
          </a:p>
        </xdr:txBody>
      </xdr:sp>
      <xdr:sp macro="" textlink="">
        <xdr:nvSpPr>
          <xdr:cNvPr id="6" name="テキスト ボックス 5"/>
          <xdr:cNvSpPr txBox="1"/>
        </xdr:nvSpPr>
        <xdr:spPr>
          <a:xfrm>
            <a:off x="3420679" y="58542464"/>
            <a:ext cx="2489418" cy="900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200"/>
              <a:t>【</a:t>
            </a:r>
            <a:r>
              <a:rPr kumimoji="1" lang="ja-JP" altLang="en-US" sz="1200"/>
              <a:t>一般競争入札（総合評価）・委託</a:t>
            </a:r>
            <a:r>
              <a:rPr kumimoji="1" lang="en-US" altLang="ja-JP" sz="1200"/>
              <a:t>】</a:t>
            </a:r>
            <a:endParaRPr kumimoji="1" lang="ja-JP" altLang="en-US" sz="1200"/>
          </a:p>
        </xdr:txBody>
      </xdr:sp>
      <xdr:grpSp>
        <xdr:nvGrpSpPr>
          <xdr:cNvPr id="7" name="グループ化 6"/>
          <xdr:cNvGrpSpPr/>
        </xdr:nvGrpSpPr>
        <xdr:grpSpPr>
          <a:xfrm>
            <a:off x="2971705" y="50890915"/>
            <a:ext cx="7624015" cy="12029258"/>
            <a:chOff x="2971705" y="50890915"/>
            <a:chExt cx="7624015" cy="12029258"/>
          </a:xfrm>
        </xdr:grpSpPr>
        <xdr:sp macro="" textlink="">
          <xdr:nvSpPr>
            <xdr:cNvPr id="8" name="正方形/長方形 7"/>
            <xdr:cNvSpPr/>
          </xdr:nvSpPr>
          <xdr:spPr>
            <a:xfrm>
              <a:off x="4380246" y="50890915"/>
              <a:ext cx="3819835" cy="15000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chemeClr val="tx1"/>
                  </a:solidFill>
                </a:rPr>
                <a:t>原子力</a:t>
              </a:r>
              <a:r>
                <a:rPr kumimoji="1" lang="ja-JP" altLang="en-US" sz="1800">
                  <a:solidFill>
                    <a:sysClr val="windowText" lastClr="000000"/>
                  </a:solidFill>
                </a:rPr>
                <a:t>規制委員会</a:t>
              </a:r>
              <a:endParaRPr kumimoji="1" lang="en-US" altLang="ja-JP" sz="1800">
                <a:solidFill>
                  <a:sysClr val="windowText" lastClr="000000"/>
                </a:solidFill>
              </a:endParaRPr>
            </a:p>
            <a:p>
              <a:pPr algn="ctr">
                <a:lnSpc>
                  <a:spcPts val="2200"/>
                </a:lnSpc>
              </a:pPr>
              <a:r>
                <a:rPr kumimoji="1" lang="en-US" altLang="ja-JP" sz="1800">
                  <a:solidFill>
                    <a:schemeClr val="tx1"/>
                  </a:solidFill>
                </a:rPr>
                <a:t>1,993</a:t>
              </a:r>
              <a:r>
                <a:rPr kumimoji="1" lang="ja-JP" altLang="en-US" sz="1800">
                  <a:solidFill>
                    <a:schemeClr val="tx1"/>
                  </a:solidFill>
                </a:rPr>
                <a:t>百万円</a:t>
              </a:r>
            </a:p>
          </xdr:txBody>
        </xdr:sp>
        <xdr:cxnSp macro="">
          <xdr:nvCxnSpPr>
            <xdr:cNvPr id="9" name="直線矢印コネクタ 8"/>
            <xdr:cNvCxnSpPr/>
          </xdr:nvCxnSpPr>
          <xdr:spPr>
            <a:xfrm flipH="1">
              <a:off x="6319579" y="53697877"/>
              <a:ext cx="3056" cy="89631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5177844" y="52515203"/>
              <a:ext cx="2284429" cy="9854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200"/>
                <a:t>全国の環境放射能水準を</a:t>
              </a:r>
            </a:p>
            <a:p>
              <a:pPr algn="ctr">
                <a:lnSpc>
                  <a:spcPts val="1300"/>
                </a:lnSpc>
              </a:pPr>
              <a:r>
                <a:rPr kumimoji="1" lang="ja-JP" altLang="en-US" sz="1200"/>
                <a:t>適切に把握・確認</a:t>
              </a:r>
            </a:p>
          </xdr:txBody>
        </xdr:sp>
        <xdr:sp macro="" textlink="">
          <xdr:nvSpPr>
            <xdr:cNvPr id="11" name="フリーフォーム 10"/>
            <xdr:cNvSpPr/>
          </xdr:nvSpPr>
          <xdr:spPr>
            <a:xfrm>
              <a:off x="4612533" y="54578311"/>
              <a:ext cx="3376319" cy="579205"/>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 name="正方形/長方形 11"/>
            <xdr:cNvSpPr/>
          </xdr:nvSpPr>
          <xdr:spPr>
            <a:xfrm>
              <a:off x="2971705" y="55507388"/>
              <a:ext cx="3157188" cy="99280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A</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．環境放射能水準調査（放射能測定）</a:t>
              </a:r>
              <a:endParaRPr kumimoji="1" lang="en-US" altLang="ja-JP" sz="1200" baseline="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47</a:t>
              </a:r>
              <a:r>
                <a:rPr kumimoji="1" lang="ja-JP" altLang="en-US" sz="1200">
                  <a:solidFill>
                    <a:sysClr val="windowText" lastClr="000000"/>
                  </a:solidFill>
                  <a:latin typeface="Arial" panose="020B0604020202020204" pitchFamily="34" charset="0"/>
                  <a:cs typeface="Arial" panose="020B0604020202020204" pitchFamily="34" charset="0"/>
                </a:rPr>
                <a:t>都道府県　　</a:t>
              </a:r>
              <a:r>
                <a:rPr kumimoji="1" lang="en-US" altLang="ja-JP" sz="1200">
                  <a:solidFill>
                    <a:schemeClr val="tx1"/>
                  </a:solidFill>
                  <a:latin typeface="Arial" panose="020B0604020202020204" pitchFamily="34" charset="0"/>
                  <a:cs typeface="Arial" panose="020B0604020202020204" pitchFamily="34" charset="0"/>
                </a:rPr>
                <a:t>958</a:t>
              </a:r>
              <a:r>
                <a:rPr kumimoji="1" lang="ja-JP" altLang="en-US" sz="1200">
                  <a:solidFill>
                    <a:schemeClr val="tx1"/>
                  </a:solidFill>
                  <a:latin typeface="Arial" panose="020B0604020202020204" pitchFamily="34" charset="0"/>
                  <a:cs typeface="Arial" panose="020B0604020202020204" pitchFamily="34" charset="0"/>
                </a:rPr>
                <a:t>百万円</a:t>
              </a:r>
            </a:p>
          </xdr:txBody>
        </xdr:sp>
        <xdr:sp macro="" textlink="">
          <xdr:nvSpPr>
            <xdr:cNvPr id="13" name="大かっこ 12"/>
            <xdr:cNvSpPr/>
          </xdr:nvSpPr>
          <xdr:spPr>
            <a:xfrm>
              <a:off x="2984693" y="56510453"/>
              <a:ext cx="3298977" cy="11574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kumimoji="1" lang="en-US" altLang="ja-JP" sz="1200">
                  <a:solidFill>
                    <a:schemeClr val="tx1"/>
                  </a:solidFill>
                  <a:effectLst/>
                  <a:latin typeface="+mn-lt"/>
                  <a:ea typeface="+mn-ea"/>
                  <a:cs typeface="+mn-cs"/>
                </a:rPr>
                <a:t>47</a:t>
              </a:r>
              <a:r>
                <a:rPr kumimoji="1" lang="ja-JP" altLang="ja-JP" sz="1200">
                  <a:solidFill>
                    <a:schemeClr val="tx1"/>
                  </a:solidFill>
                  <a:effectLst/>
                  <a:latin typeface="+mn-lt"/>
                  <a:ea typeface="+mn-ea"/>
                  <a:cs typeface="+mn-cs"/>
                </a:rPr>
                <a:t>都道府県において環境放射能調査を実施</a:t>
              </a:r>
              <a:endParaRPr lang="ja-JP" altLang="ja-JP" sz="1200">
                <a:effectLst/>
              </a:endParaRPr>
            </a:p>
          </xdr:txBody>
        </xdr:sp>
        <xdr:sp macro="" textlink="">
          <xdr:nvSpPr>
            <xdr:cNvPr id="14" name="正方形/長方形 13"/>
            <xdr:cNvSpPr/>
          </xdr:nvSpPr>
          <xdr:spPr>
            <a:xfrm>
              <a:off x="7028600" y="55507388"/>
              <a:ext cx="3528157" cy="99280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B</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．環境放射能水準調査（放射能分析）</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 （公財）日本分析センター   </a:t>
              </a:r>
              <a:r>
                <a:rPr kumimoji="1" lang="en-US" altLang="ja-JP" sz="1200">
                  <a:solidFill>
                    <a:sysClr val="windowText" lastClr="000000"/>
                  </a:solidFill>
                  <a:latin typeface="Arial" panose="020B0604020202020204" pitchFamily="34" charset="0"/>
                  <a:cs typeface="Arial" panose="020B0604020202020204" pitchFamily="34" charset="0"/>
                </a:rPr>
                <a:t>611</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15" name="大かっこ 14"/>
            <xdr:cNvSpPr/>
          </xdr:nvSpPr>
          <xdr:spPr>
            <a:xfrm>
              <a:off x="6790207" y="56606848"/>
              <a:ext cx="3805513" cy="9624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ja-JP" sz="1200">
                  <a:solidFill>
                    <a:schemeClr val="tx1"/>
                  </a:solidFill>
                  <a:effectLst/>
                  <a:latin typeface="+mn-lt"/>
                  <a:ea typeface="+mn-ea"/>
                  <a:cs typeface="+mn-cs"/>
                </a:rPr>
                <a:t>分析機関において高度かつ専門的な</a:t>
              </a:r>
              <a:endParaRPr kumimoji="1" lang="en-US" altLang="ja-JP" sz="1200">
                <a:solidFill>
                  <a:schemeClr val="tx1"/>
                </a:solidFill>
                <a:effectLst/>
                <a:latin typeface="+mn-lt"/>
                <a:ea typeface="+mn-ea"/>
                <a:cs typeface="+mn-cs"/>
              </a:endParaRPr>
            </a:p>
            <a:p>
              <a:pPr>
                <a:lnSpc>
                  <a:spcPts val="1400"/>
                </a:lnSpc>
              </a:pPr>
              <a:r>
                <a:rPr kumimoji="1" lang="ja-JP" altLang="ja-JP" sz="1200">
                  <a:solidFill>
                    <a:schemeClr val="tx1"/>
                  </a:solidFill>
                  <a:effectLst/>
                  <a:latin typeface="+mn-lt"/>
                  <a:ea typeface="+mn-ea"/>
                  <a:cs typeface="+mn-cs"/>
                </a:rPr>
                <a:t>放射能分析を実施</a:t>
              </a:r>
              <a:endParaRPr lang="ja-JP" altLang="ja-JP" sz="1400">
                <a:effectLst/>
              </a:endParaRPr>
            </a:p>
          </xdr:txBody>
        </xdr:sp>
        <xdr:sp macro="" textlink="">
          <xdr:nvSpPr>
            <xdr:cNvPr id="16" name="フリーフォーム 15"/>
            <xdr:cNvSpPr/>
          </xdr:nvSpPr>
          <xdr:spPr>
            <a:xfrm>
              <a:off x="4665760" y="57937652"/>
              <a:ext cx="3305721" cy="595287"/>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7" name="正方形/長方形 16"/>
            <xdr:cNvSpPr/>
          </xdr:nvSpPr>
          <xdr:spPr>
            <a:xfrm>
              <a:off x="6516003" y="59104539"/>
              <a:ext cx="2992569" cy="2262133"/>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D</a:t>
              </a:r>
              <a:r>
                <a:rPr kumimoji="1" lang="ja-JP" altLang="en-US" sz="1200">
                  <a:solidFill>
                    <a:sysClr val="windowText" lastClr="000000"/>
                  </a:solidFill>
                  <a:latin typeface="Arial" panose="020B0604020202020204" pitchFamily="34" charset="0"/>
                  <a:cs typeface="Arial" panose="020B0604020202020204" pitchFamily="34" charset="0"/>
                </a:rPr>
                <a:t>．放射線監視結果収集</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 （公財）日本分析センター</a:t>
              </a:r>
            </a:p>
            <a:p>
              <a:pPr algn="ctr"/>
              <a:r>
                <a:rPr kumimoji="1" lang="en-US" altLang="ja-JP" sz="1200">
                  <a:solidFill>
                    <a:sysClr val="windowText" lastClr="000000"/>
                  </a:solidFill>
                  <a:latin typeface="Arial" panose="020B0604020202020204" pitchFamily="34" charset="0"/>
                  <a:cs typeface="Arial" panose="020B0604020202020204" pitchFamily="34" charset="0"/>
                </a:rPr>
                <a:t>160</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18" name="大かっこ 17"/>
            <xdr:cNvSpPr/>
          </xdr:nvSpPr>
          <xdr:spPr>
            <a:xfrm>
              <a:off x="6400565" y="61585167"/>
              <a:ext cx="3066707" cy="13350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en-US" sz="1200">
                  <a:solidFill>
                    <a:schemeClr val="tx1"/>
                  </a:solidFill>
                  <a:effectLst/>
                  <a:latin typeface="+mn-lt"/>
                  <a:ea typeface="+mn-ea"/>
                  <a:cs typeface="+mn-cs"/>
                </a:rPr>
                <a:t>全国の放射線監視結果等の収集、データベース管理を実施</a:t>
              </a:r>
            </a:p>
          </xdr:txBody>
        </xdr:sp>
        <xdr:cxnSp macro="">
          <xdr:nvCxnSpPr>
            <xdr:cNvPr id="19" name="カギ線コネクタ 18"/>
            <xdr:cNvCxnSpPr/>
          </xdr:nvCxnSpPr>
          <xdr:spPr>
            <a:xfrm rot="5400000">
              <a:off x="3093655" y="56188706"/>
              <a:ext cx="3321051" cy="176842"/>
            </a:xfrm>
            <a:prstGeom prst="bentConnector4">
              <a:avLst>
                <a:gd name="adj1" fmla="val -1118"/>
                <a:gd name="adj2" fmla="val 1705556"/>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xdr:cNvSpPr/>
          </xdr:nvSpPr>
          <xdr:spPr>
            <a:xfrm>
              <a:off x="3117273" y="59114064"/>
              <a:ext cx="2992569" cy="225260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C</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（航空機モニタリング）</a:t>
              </a:r>
              <a:endParaRPr kumimoji="1" lang="en-US" altLang="ja-JP" sz="1200" baseline="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国立研究開発法人 </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日本原子力研究開発機構</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264</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21" name="大かっこ 20"/>
            <xdr:cNvSpPr/>
          </xdr:nvSpPr>
          <xdr:spPr>
            <a:xfrm>
              <a:off x="3054670" y="61520717"/>
              <a:ext cx="3008204" cy="12193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en-US" sz="1200">
                  <a:solidFill>
                    <a:schemeClr val="tx1"/>
                  </a:solidFill>
                  <a:effectLst/>
                  <a:latin typeface="+mn-lt"/>
                  <a:ea typeface="+mn-ea"/>
                  <a:cs typeface="+mn-cs"/>
                </a:rPr>
                <a:t>福島第一原子力発電所周囲８０ｋｍ圏内の地域について航空機モニタリングを１回実施</a:t>
              </a:r>
            </a:p>
          </xdr:txBody>
        </xdr:sp>
      </xdr:grpSp>
    </xdr:grpSp>
    <xdr:clientData/>
  </xdr:twoCellAnchor>
  <xdr:twoCellAnchor>
    <xdr:from>
      <xdr:col>11</xdr:col>
      <xdr:colOff>6804</xdr:colOff>
      <xdr:row>766</xdr:row>
      <xdr:rowOff>367391</xdr:rowOff>
    </xdr:from>
    <xdr:to>
      <xdr:col>45</xdr:col>
      <xdr:colOff>5199</xdr:colOff>
      <xdr:row>783</xdr:row>
      <xdr:rowOff>267264</xdr:rowOff>
    </xdr:to>
    <xdr:grpSp>
      <xdr:nvGrpSpPr>
        <xdr:cNvPr id="22" name="グループ化 21"/>
        <xdr:cNvGrpSpPr/>
      </xdr:nvGrpSpPr>
      <xdr:grpSpPr>
        <a:xfrm>
          <a:off x="2242004" y="62698991"/>
          <a:ext cx="6907195" cy="5805373"/>
          <a:chOff x="2190750" y="54755143"/>
          <a:chExt cx="6946756" cy="5746951"/>
        </a:xfrm>
      </xdr:grpSpPr>
      <xdr:sp macro="" textlink="">
        <xdr:nvSpPr>
          <xdr:cNvPr id="23" name="正方形/長方形 22"/>
          <xdr:cNvSpPr/>
        </xdr:nvSpPr>
        <xdr:spPr>
          <a:xfrm>
            <a:off x="2208068" y="54755143"/>
            <a:ext cx="2940614" cy="102502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A</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．環境放射能水準調査（放射能測定）</a:t>
            </a:r>
            <a:endParaRPr kumimoji="1" lang="en-US" altLang="ja-JP" sz="1200" baseline="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47</a:t>
            </a:r>
            <a:r>
              <a:rPr kumimoji="1" lang="ja-JP" altLang="en-US" sz="1200">
                <a:solidFill>
                  <a:sysClr val="windowText" lastClr="000000"/>
                </a:solidFill>
                <a:latin typeface="Arial" panose="020B0604020202020204" pitchFamily="34" charset="0"/>
                <a:cs typeface="Arial" panose="020B0604020202020204" pitchFamily="34" charset="0"/>
              </a:rPr>
              <a:t>都道府県</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958</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24" name="大かっこ 23"/>
          <xdr:cNvSpPr/>
        </xdr:nvSpPr>
        <xdr:spPr>
          <a:xfrm>
            <a:off x="2190750" y="55850786"/>
            <a:ext cx="2935940" cy="3716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kumimoji="1" lang="en-US" altLang="ja-JP" sz="1200">
                <a:solidFill>
                  <a:schemeClr val="tx1"/>
                </a:solidFill>
                <a:effectLst/>
                <a:latin typeface="+mn-lt"/>
                <a:ea typeface="+mn-ea"/>
                <a:cs typeface="+mn-cs"/>
              </a:rPr>
              <a:t>47</a:t>
            </a:r>
            <a:r>
              <a:rPr kumimoji="1" lang="ja-JP" altLang="ja-JP" sz="1200">
                <a:solidFill>
                  <a:schemeClr val="tx1"/>
                </a:solidFill>
                <a:effectLst/>
                <a:latin typeface="+mn-lt"/>
                <a:ea typeface="+mn-ea"/>
                <a:cs typeface="+mn-cs"/>
              </a:rPr>
              <a:t>都道府県において環境放射能調査を実施</a:t>
            </a:r>
            <a:endParaRPr lang="ja-JP" altLang="ja-JP" sz="1200">
              <a:effectLst/>
            </a:endParaRPr>
          </a:p>
        </xdr:txBody>
      </xdr:sp>
      <xdr:sp macro="" textlink="">
        <xdr:nvSpPr>
          <xdr:cNvPr id="25" name="正方形/長方形 24"/>
          <xdr:cNvSpPr/>
        </xdr:nvSpPr>
        <xdr:spPr>
          <a:xfrm>
            <a:off x="4287742" y="56650612"/>
            <a:ext cx="1629929" cy="645014"/>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286</a:t>
            </a:r>
            <a:r>
              <a:rPr kumimoji="1" lang="ja-JP" altLang="en-US" sz="1200">
                <a:solidFill>
                  <a:sysClr val="windowText" lastClr="000000"/>
                </a:solidFill>
                <a:latin typeface="Arial" panose="020B0604020202020204" pitchFamily="34" charset="0"/>
                <a:cs typeface="Arial" panose="020B0604020202020204" pitchFamily="34" charset="0"/>
              </a:rPr>
              <a:t>百万</a:t>
            </a:r>
          </a:p>
        </xdr:txBody>
      </xdr:sp>
      <xdr:cxnSp macro="">
        <xdr:nvCxnSpPr>
          <xdr:cNvPr id="26" name="直線コネクタ 25"/>
          <xdr:cNvCxnSpPr/>
        </xdr:nvCxnSpPr>
        <xdr:spPr>
          <a:xfrm flipH="1">
            <a:off x="3707977" y="56199580"/>
            <a:ext cx="530" cy="3872109"/>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7" name="正方形/長方形 26"/>
          <xdr:cNvSpPr/>
        </xdr:nvSpPr>
        <xdr:spPr>
          <a:xfrm>
            <a:off x="4262826" y="57785076"/>
            <a:ext cx="1667494" cy="54147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11</a:t>
            </a:r>
            <a:r>
              <a:rPr kumimoji="1" lang="ja-JP" altLang="en-US" sz="1200">
                <a:solidFill>
                  <a:sysClr val="windowText" lastClr="000000"/>
                </a:solidFill>
                <a:latin typeface="Arial" panose="020B0604020202020204" pitchFamily="34" charset="0"/>
                <a:cs typeface="Arial" panose="020B0604020202020204" pitchFamily="34" charset="0"/>
              </a:rPr>
              <a:t>百万</a:t>
            </a:r>
          </a:p>
        </xdr:txBody>
      </xdr:sp>
      <xdr:sp macro="" textlink="">
        <xdr:nvSpPr>
          <xdr:cNvPr id="28" name="正方形/長方形 27"/>
          <xdr:cNvSpPr/>
        </xdr:nvSpPr>
        <xdr:spPr>
          <a:xfrm>
            <a:off x="4249549" y="58911489"/>
            <a:ext cx="1667494" cy="559127"/>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552</a:t>
            </a:r>
            <a:r>
              <a:rPr kumimoji="1" lang="ja-JP" altLang="en-US" sz="1200">
                <a:solidFill>
                  <a:sysClr val="windowText" lastClr="000000"/>
                </a:solidFill>
                <a:latin typeface="Arial" panose="020B0604020202020204" pitchFamily="34" charset="0"/>
                <a:cs typeface="Arial" panose="020B0604020202020204" pitchFamily="34" charset="0"/>
              </a:rPr>
              <a:t>百万</a:t>
            </a:r>
            <a:endParaRPr kumimoji="1" lang="en-US" altLang="ja-JP" sz="1200">
              <a:solidFill>
                <a:sysClr val="windowText" lastClr="000000"/>
              </a:solidFill>
              <a:latin typeface="Arial" panose="020B0604020202020204" pitchFamily="34" charset="0"/>
              <a:cs typeface="Arial" panose="020B0604020202020204" pitchFamily="34" charset="0"/>
            </a:endParaRPr>
          </a:p>
        </xdr:txBody>
      </xdr:sp>
      <xdr:sp macro="" textlink="">
        <xdr:nvSpPr>
          <xdr:cNvPr id="29" name="正方形/長方形 28"/>
          <xdr:cNvSpPr/>
        </xdr:nvSpPr>
        <xdr:spPr>
          <a:xfrm>
            <a:off x="4239875" y="59776771"/>
            <a:ext cx="1690569" cy="649332"/>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職員等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109</a:t>
            </a:r>
            <a:r>
              <a:rPr kumimoji="1" lang="ja-JP" altLang="en-US" sz="1200">
                <a:solidFill>
                  <a:sysClr val="windowText" lastClr="000000"/>
                </a:solidFill>
                <a:latin typeface="Arial" panose="020B0604020202020204" pitchFamily="34" charset="0"/>
                <a:cs typeface="Arial" panose="020B0604020202020204" pitchFamily="34" charset="0"/>
              </a:rPr>
              <a:t>百万</a:t>
            </a:r>
            <a:endParaRPr kumimoji="1" lang="en-US" altLang="ja-JP" sz="1200">
              <a:solidFill>
                <a:sysClr val="windowText" lastClr="000000"/>
              </a:solidFill>
              <a:latin typeface="Arial" panose="020B0604020202020204" pitchFamily="34" charset="0"/>
              <a:cs typeface="Arial" panose="020B0604020202020204" pitchFamily="34" charset="0"/>
            </a:endParaRPr>
          </a:p>
        </xdr:txBody>
      </xdr:sp>
      <xdr:cxnSp macro="">
        <xdr:nvCxnSpPr>
          <xdr:cNvPr id="30" name="直線矢印コネクタ 29"/>
          <xdr:cNvCxnSpPr/>
        </xdr:nvCxnSpPr>
        <xdr:spPr>
          <a:xfrm>
            <a:off x="3728220" y="56954823"/>
            <a:ext cx="516215" cy="422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31" name="直線矢印コネクタ 30"/>
          <xdr:cNvCxnSpPr/>
        </xdr:nvCxnSpPr>
        <xdr:spPr>
          <a:xfrm>
            <a:off x="3696385" y="58059523"/>
            <a:ext cx="55434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32" name="直線矢印コネクタ 31"/>
          <xdr:cNvCxnSpPr/>
        </xdr:nvCxnSpPr>
        <xdr:spPr>
          <a:xfrm>
            <a:off x="3695176" y="59164317"/>
            <a:ext cx="55142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33" name="直線矢印コネクタ 32"/>
          <xdr:cNvCxnSpPr/>
        </xdr:nvCxnSpPr>
        <xdr:spPr>
          <a:xfrm>
            <a:off x="3699461" y="60079924"/>
            <a:ext cx="519427" cy="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34" name="大かっこ 33"/>
          <xdr:cNvSpPr/>
        </xdr:nvSpPr>
        <xdr:spPr>
          <a:xfrm>
            <a:off x="6176947" y="56681952"/>
            <a:ext cx="2938341" cy="5995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500"/>
              </a:lnSpc>
            </a:pPr>
            <a:r>
              <a:rPr lang="ja-JP" altLang="en-US" sz="1200">
                <a:effectLst/>
              </a:rPr>
              <a:t>・備品費</a:t>
            </a:r>
            <a:endParaRPr lang="en-US" altLang="ja-JP" sz="1200">
              <a:effectLst/>
            </a:endParaRPr>
          </a:p>
          <a:p>
            <a:pPr>
              <a:lnSpc>
                <a:spcPts val="1500"/>
              </a:lnSpc>
            </a:pPr>
            <a:r>
              <a:rPr lang="ja-JP" altLang="en-US" sz="1200">
                <a:effectLst/>
              </a:rPr>
              <a:t>・設備の修繕・保守費　等</a:t>
            </a:r>
            <a:endParaRPr lang="en-US" altLang="ja-JP" sz="1200">
              <a:effectLst/>
            </a:endParaRPr>
          </a:p>
        </xdr:txBody>
      </xdr:sp>
      <xdr:sp macro="" textlink="">
        <xdr:nvSpPr>
          <xdr:cNvPr id="35" name="大かっこ 34"/>
          <xdr:cNvSpPr/>
        </xdr:nvSpPr>
        <xdr:spPr>
          <a:xfrm>
            <a:off x="6183182" y="57780640"/>
            <a:ext cx="2938341" cy="6574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・備品費</a:t>
            </a:r>
            <a:endParaRPr lang="ja-JP" altLang="ja-JP" sz="1200">
              <a:effectLst/>
            </a:endParaRPr>
          </a:p>
          <a:p>
            <a:r>
              <a:rPr lang="ja-JP" altLang="ja-JP" sz="1100">
                <a:solidFill>
                  <a:schemeClr val="tx1"/>
                </a:solidFill>
                <a:effectLst/>
                <a:latin typeface="+mn-lt"/>
                <a:ea typeface="+mn-ea"/>
                <a:cs typeface="+mn-cs"/>
              </a:rPr>
              <a:t>・設備の修繕・保守費　等</a:t>
            </a:r>
            <a:endParaRPr lang="ja-JP" altLang="ja-JP" sz="1200">
              <a:effectLst/>
            </a:endParaRPr>
          </a:p>
        </xdr:txBody>
      </xdr:sp>
      <xdr:sp macro="" textlink="">
        <xdr:nvSpPr>
          <xdr:cNvPr id="36" name="大かっこ 35"/>
          <xdr:cNvSpPr/>
        </xdr:nvSpPr>
        <xdr:spPr>
          <a:xfrm>
            <a:off x="6198583" y="58808497"/>
            <a:ext cx="2935940" cy="62592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・備品費</a:t>
            </a:r>
            <a:endParaRPr lang="ja-JP" altLang="ja-JP" sz="1200">
              <a:effectLst/>
            </a:endParaRPr>
          </a:p>
          <a:p>
            <a:r>
              <a:rPr lang="ja-JP" altLang="ja-JP" sz="1100">
                <a:solidFill>
                  <a:schemeClr val="tx1"/>
                </a:solidFill>
                <a:effectLst/>
                <a:latin typeface="+mn-lt"/>
                <a:ea typeface="+mn-ea"/>
                <a:cs typeface="+mn-cs"/>
              </a:rPr>
              <a:t>・設備の修繕・保守費　等</a:t>
            </a:r>
            <a:endParaRPr lang="ja-JP" altLang="ja-JP" sz="1200">
              <a:effectLst/>
            </a:endParaRPr>
          </a:p>
        </xdr:txBody>
      </xdr:sp>
      <xdr:sp macro="" textlink="">
        <xdr:nvSpPr>
          <xdr:cNvPr id="37" name="大かっこ 36"/>
          <xdr:cNvSpPr/>
        </xdr:nvSpPr>
        <xdr:spPr>
          <a:xfrm>
            <a:off x="6197484" y="59658452"/>
            <a:ext cx="2940022" cy="8436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旅費</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・補助員賃金、補助員交通費</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・公課費（自動車重量税）　等</a:t>
            </a:r>
            <a:endParaRPr lang="ja-JP" altLang="ja-JP" sz="1200">
              <a:effectLst/>
            </a:endParaRPr>
          </a:p>
        </xdr:txBody>
      </xdr:sp>
      <xdr:sp macro="" textlink="">
        <xdr:nvSpPr>
          <xdr:cNvPr id="38" name="テキスト ボックス 37"/>
          <xdr:cNvSpPr txBox="1"/>
        </xdr:nvSpPr>
        <xdr:spPr>
          <a:xfrm>
            <a:off x="3892276" y="56314309"/>
            <a:ext cx="2922432" cy="3554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一般競争契約（最低価格）</a:t>
            </a:r>
            <a:r>
              <a:rPr kumimoji="1" lang="en-US" altLang="ja-JP" sz="1600"/>
              <a:t>】</a:t>
            </a:r>
          </a:p>
        </xdr:txBody>
      </xdr:sp>
      <xdr:sp macro="" textlink="">
        <xdr:nvSpPr>
          <xdr:cNvPr id="39" name="テキスト ボックス 38"/>
          <xdr:cNvSpPr txBox="1"/>
        </xdr:nvSpPr>
        <xdr:spPr>
          <a:xfrm>
            <a:off x="3915194" y="57349102"/>
            <a:ext cx="3073110" cy="3554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指名競争契約（最低価格）</a:t>
            </a:r>
            <a:r>
              <a:rPr kumimoji="1" lang="en-US" altLang="ja-JP" sz="1600"/>
              <a:t>】</a:t>
            </a:r>
          </a:p>
        </xdr:txBody>
      </xdr:sp>
      <xdr:sp macro="" textlink="">
        <xdr:nvSpPr>
          <xdr:cNvPr id="40" name="テキスト ボックス 39"/>
          <xdr:cNvSpPr txBox="1"/>
        </xdr:nvSpPr>
        <xdr:spPr>
          <a:xfrm>
            <a:off x="3913357" y="58443409"/>
            <a:ext cx="2699176" cy="3554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随意契約（企画競争）</a:t>
            </a:r>
            <a:r>
              <a:rPr kumimoji="1" lang="en-US" altLang="ja-JP" sz="1600"/>
              <a:t>】</a:t>
            </a:r>
          </a:p>
        </xdr:txBody>
      </xdr:sp>
    </xdr:grpSp>
    <xdr:clientData/>
  </xdr:twoCellAnchor>
  <xdr:twoCellAnchor>
    <xdr:from>
      <xdr:col>13</xdr:col>
      <xdr:colOff>142875</xdr:colOff>
      <xdr:row>765</xdr:row>
      <xdr:rowOff>266700</xdr:rowOff>
    </xdr:from>
    <xdr:to>
      <xdr:col>28</xdr:col>
      <xdr:colOff>19223</xdr:colOff>
      <xdr:row>765</xdr:row>
      <xdr:rowOff>619125</xdr:rowOff>
    </xdr:to>
    <xdr:sp macro="" textlink="">
      <xdr:nvSpPr>
        <xdr:cNvPr id="41" name="正方形/長方形 40"/>
        <xdr:cNvSpPr/>
      </xdr:nvSpPr>
      <xdr:spPr>
        <a:xfrm>
          <a:off x="2743200" y="58626375"/>
          <a:ext cx="2876723" cy="352425"/>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E</a:t>
          </a:r>
          <a:r>
            <a:rPr kumimoji="1" lang="ja-JP" altLang="en-US" sz="1200">
              <a:solidFill>
                <a:sysClr val="windowText" lastClr="000000"/>
              </a:solidFill>
              <a:latin typeface="Arial" panose="020B0604020202020204" pitchFamily="34" charset="0"/>
              <a:cs typeface="Arial" panose="020B0604020202020204" pitchFamily="34" charset="0"/>
            </a:rPr>
            <a:t>．民間企業等　</a:t>
          </a:r>
          <a:r>
            <a:rPr kumimoji="1" lang="en-US" altLang="ja-JP" sz="1200">
              <a:solidFill>
                <a:sysClr val="windowText" lastClr="000000"/>
              </a:solidFill>
              <a:latin typeface="Arial" panose="020B0604020202020204" pitchFamily="34" charset="0"/>
              <a:cs typeface="Arial" panose="020B0604020202020204" pitchFamily="34" charset="0"/>
            </a:rPr>
            <a:t>219</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20</xdr:col>
      <xdr:colOff>95250</xdr:colOff>
      <xdr:row>765</xdr:row>
      <xdr:rowOff>28575</xdr:rowOff>
    </xdr:from>
    <xdr:to>
      <xdr:col>20</xdr:col>
      <xdr:colOff>104775</xdr:colOff>
      <xdr:row>765</xdr:row>
      <xdr:rowOff>228600</xdr:rowOff>
    </xdr:to>
    <xdr:cxnSp macro="">
      <xdr:nvCxnSpPr>
        <xdr:cNvPr id="44" name="直線矢印コネクタ 43"/>
        <xdr:cNvCxnSpPr/>
      </xdr:nvCxnSpPr>
      <xdr:spPr>
        <a:xfrm>
          <a:off x="4095750" y="58388250"/>
          <a:ext cx="9525" cy="2000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V1" sqref="AV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401</v>
      </c>
      <c r="AJ2" s="940" t="s">
        <v>707</v>
      </c>
      <c r="AK2" s="940"/>
      <c r="AL2" s="940"/>
      <c r="AM2" s="940"/>
      <c r="AN2" s="98" t="s">
        <v>401</v>
      </c>
      <c r="AO2" s="940">
        <v>20</v>
      </c>
      <c r="AP2" s="940"/>
      <c r="AQ2" s="940"/>
      <c r="AR2" s="99" t="s">
        <v>706</v>
      </c>
      <c r="AS2" s="946">
        <v>36</v>
      </c>
      <c r="AT2" s="946"/>
      <c r="AU2" s="946"/>
      <c r="AV2" s="98" t="str">
        <f>IF(AW2="","","-")</f>
        <v/>
      </c>
      <c r="AW2" s="906"/>
      <c r="AX2" s="906"/>
    </row>
    <row r="3" spans="1:50" ht="21" customHeight="1" thickBot="1" x14ac:dyDescent="0.2">
      <c r="A3" s="862" t="s">
        <v>699</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708</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709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461</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863</v>
      </c>
      <c r="AF5" s="697"/>
      <c r="AG5" s="697"/>
      <c r="AH5" s="697"/>
      <c r="AI5" s="697"/>
      <c r="AJ5" s="697"/>
      <c r="AK5" s="697"/>
      <c r="AL5" s="697"/>
      <c r="AM5" s="697"/>
      <c r="AN5" s="697"/>
      <c r="AO5" s="697"/>
      <c r="AP5" s="698"/>
      <c r="AQ5" s="699" t="s">
        <v>864</v>
      </c>
      <c r="AR5" s="700"/>
      <c r="AS5" s="700"/>
      <c r="AT5" s="700"/>
      <c r="AU5" s="700"/>
      <c r="AV5" s="700"/>
      <c r="AW5" s="700"/>
      <c r="AX5" s="701"/>
    </row>
    <row r="6" spans="1:50" ht="39" customHeight="1" x14ac:dyDescent="0.15">
      <c r="A6" s="704" t="s">
        <v>4</v>
      </c>
      <c r="B6" s="705"/>
      <c r="C6" s="705"/>
      <c r="D6" s="705"/>
      <c r="E6" s="705"/>
      <c r="F6" s="705"/>
      <c r="G6" s="389" t="str">
        <f>入力規則等!F39</f>
        <v>エネルギー対策特別会計電源開発促進勘定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712</v>
      </c>
      <c r="H7" s="498"/>
      <c r="I7" s="498"/>
      <c r="J7" s="498"/>
      <c r="K7" s="498"/>
      <c r="L7" s="498"/>
      <c r="M7" s="498"/>
      <c r="N7" s="498"/>
      <c r="O7" s="498"/>
      <c r="P7" s="498"/>
      <c r="Q7" s="498"/>
      <c r="R7" s="498"/>
      <c r="S7" s="498"/>
      <c r="T7" s="498"/>
      <c r="U7" s="498"/>
      <c r="V7" s="498"/>
      <c r="W7" s="498"/>
      <c r="X7" s="499"/>
      <c r="Y7" s="918" t="s">
        <v>384</v>
      </c>
      <c r="Z7" s="439"/>
      <c r="AA7" s="439"/>
      <c r="AB7" s="439"/>
      <c r="AC7" s="439"/>
      <c r="AD7" s="919"/>
      <c r="AE7" s="907" t="s">
        <v>713</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714</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715</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385</v>
      </c>
      <c r="Q12" s="441"/>
      <c r="R12" s="441"/>
      <c r="S12" s="441"/>
      <c r="T12" s="441"/>
      <c r="U12" s="441"/>
      <c r="V12" s="442"/>
      <c r="W12" s="446" t="s">
        <v>407</v>
      </c>
      <c r="X12" s="441"/>
      <c r="Y12" s="441"/>
      <c r="Z12" s="441"/>
      <c r="AA12" s="441"/>
      <c r="AB12" s="441"/>
      <c r="AC12" s="442"/>
      <c r="AD12" s="446" t="s">
        <v>696</v>
      </c>
      <c r="AE12" s="441"/>
      <c r="AF12" s="441"/>
      <c r="AG12" s="441"/>
      <c r="AH12" s="441"/>
      <c r="AI12" s="441"/>
      <c r="AJ12" s="442"/>
      <c r="AK12" s="446" t="s">
        <v>700</v>
      </c>
      <c r="AL12" s="441"/>
      <c r="AM12" s="441"/>
      <c r="AN12" s="441"/>
      <c r="AO12" s="441"/>
      <c r="AP12" s="441"/>
      <c r="AQ12" s="442"/>
      <c r="AR12" s="446" t="s">
        <v>701</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1783</v>
      </c>
      <c r="Q13" s="656"/>
      <c r="R13" s="656"/>
      <c r="S13" s="656"/>
      <c r="T13" s="656"/>
      <c r="U13" s="656"/>
      <c r="V13" s="657"/>
      <c r="W13" s="655">
        <v>1882</v>
      </c>
      <c r="X13" s="656"/>
      <c r="Y13" s="656"/>
      <c r="Z13" s="656"/>
      <c r="AA13" s="656"/>
      <c r="AB13" s="656"/>
      <c r="AC13" s="657"/>
      <c r="AD13" s="655">
        <v>1881</v>
      </c>
      <c r="AE13" s="656"/>
      <c r="AF13" s="656"/>
      <c r="AG13" s="656"/>
      <c r="AH13" s="656"/>
      <c r="AI13" s="656"/>
      <c r="AJ13" s="657"/>
      <c r="AK13" s="655">
        <v>1750</v>
      </c>
      <c r="AL13" s="656"/>
      <c r="AM13" s="656"/>
      <c r="AN13" s="656"/>
      <c r="AO13" s="656"/>
      <c r="AP13" s="656"/>
      <c r="AQ13" s="657"/>
      <c r="AR13" s="915">
        <v>2669</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v>129</v>
      </c>
      <c r="X14" s="656"/>
      <c r="Y14" s="656"/>
      <c r="Z14" s="656"/>
      <c r="AA14" s="656"/>
      <c r="AB14" s="656"/>
      <c r="AC14" s="657"/>
      <c r="AD14" s="655">
        <v>672</v>
      </c>
      <c r="AE14" s="656"/>
      <c r="AF14" s="656"/>
      <c r="AG14" s="656"/>
      <c r="AH14" s="656"/>
      <c r="AI14" s="656"/>
      <c r="AJ14" s="657"/>
      <c r="AK14" s="655" t="s">
        <v>869</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v>481</v>
      </c>
      <c r="Q15" s="656"/>
      <c r="R15" s="656"/>
      <c r="S15" s="656"/>
      <c r="T15" s="656"/>
      <c r="U15" s="656"/>
      <c r="V15" s="657"/>
      <c r="W15" s="655" t="s">
        <v>867</v>
      </c>
      <c r="X15" s="656"/>
      <c r="Y15" s="656"/>
      <c r="Z15" s="656"/>
      <c r="AA15" s="656"/>
      <c r="AB15" s="656"/>
      <c r="AC15" s="657"/>
      <c r="AD15" s="655">
        <v>129</v>
      </c>
      <c r="AE15" s="656"/>
      <c r="AF15" s="656"/>
      <c r="AG15" s="656"/>
      <c r="AH15" s="656"/>
      <c r="AI15" s="656"/>
      <c r="AJ15" s="657"/>
      <c r="AK15" s="655">
        <v>672</v>
      </c>
      <c r="AL15" s="656"/>
      <c r="AM15" s="656"/>
      <c r="AN15" s="656"/>
      <c r="AO15" s="656"/>
      <c r="AP15" s="656"/>
      <c r="AQ15" s="657"/>
      <c r="AR15" s="655" t="s">
        <v>867</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867</v>
      </c>
      <c r="Q16" s="656"/>
      <c r="R16" s="656"/>
      <c r="S16" s="656"/>
      <c r="T16" s="656"/>
      <c r="U16" s="656"/>
      <c r="V16" s="657"/>
      <c r="W16" s="655">
        <v>-129</v>
      </c>
      <c r="X16" s="656"/>
      <c r="Y16" s="656"/>
      <c r="Z16" s="656"/>
      <c r="AA16" s="656"/>
      <c r="AB16" s="656"/>
      <c r="AC16" s="657"/>
      <c r="AD16" s="655">
        <v>-672</v>
      </c>
      <c r="AE16" s="656"/>
      <c r="AF16" s="656"/>
      <c r="AG16" s="656"/>
      <c r="AH16" s="656"/>
      <c r="AI16" s="656"/>
      <c r="AJ16" s="657"/>
      <c r="AK16" s="655" t="s">
        <v>869</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868</v>
      </c>
      <c r="Q17" s="656"/>
      <c r="R17" s="656"/>
      <c r="S17" s="656"/>
      <c r="T17" s="656"/>
      <c r="U17" s="656"/>
      <c r="V17" s="657"/>
      <c r="W17" s="655" t="s">
        <v>867</v>
      </c>
      <c r="X17" s="656"/>
      <c r="Y17" s="656"/>
      <c r="Z17" s="656"/>
      <c r="AA17" s="656"/>
      <c r="AB17" s="656"/>
      <c r="AC17" s="657"/>
      <c r="AD17" s="655" t="s">
        <v>867</v>
      </c>
      <c r="AE17" s="656"/>
      <c r="AF17" s="656"/>
      <c r="AG17" s="656"/>
      <c r="AH17" s="656"/>
      <c r="AI17" s="656"/>
      <c r="AJ17" s="657"/>
      <c r="AK17" s="655" t="s">
        <v>869</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2264</v>
      </c>
      <c r="Q18" s="874"/>
      <c r="R18" s="874"/>
      <c r="S18" s="874"/>
      <c r="T18" s="874"/>
      <c r="U18" s="874"/>
      <c r="V18" s="875"/>
      <c r="W18" s="873">
        <f>SUM(W13:AC17)</f>
        <v>1882</v>
      </c>
      <c r="X18" s="874"/>
      <c r="Y18" s="874"/>
      <c r="Z18" s="874"/>
      <c r="AA18" s="874"/>
      <c r="AB18" s="874"/>
      <c r="AC18" s="875"/>
      <c r="AD18" s="873">
        <f>SUM(AD13:AJ17)</f>
        <v>2010</v>
      </c>
      <c r="AE18" s="874"/>
      <c r="AF18" s="874"/>
      <c r="AG18" s="874"/>
      <c r="AH18" s="874"/>
      <c r="AI18" s="874"/>
      <c r="AJ18" s="875"/>
      <c r="AK18" s="873">
        <f>SUM(AK13:AQ17)</f>
        <v>2422</v>
      </c>
      <c r="AL18" s="874"/>
      <c r="AM18" s="874"/>
      <c r="AN18" s="874"/>
      <c r="AO18" s="874"/>
      <c r="AP18" s="874"/>
      <c r="AQ18" s="875"/>
      <c r="AR18" s="873">
        <f>SUM(AR13:AX17)</f>
        <v>2669</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2093</v>
      </c>
      <c r="Q19" s="656"/>
      <c r="R19" s="656"/>
      <c r="S19" s="656"/>
      <c r="T19" s="656"/>
      <c r="U19" s="656"/>
      <c r="V19" s="657"/>
      <c r="W19" s="655">
        <v>1768</v>
      </c>
      <c r="X19" s="656"/>
      <c r="Y19" s="656"/>
      <c r="Z19" s="656"/>
      <c r="AA19" s="656"/>
      <c r="AB19" s="656"/>
      <c r="AC19" s="657"/>
      <c r="AD19" s="655">
        <v>1993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0.92446996466431097</v>
      </c>
      <c r="Q20" s="316"/>
      <c r="R20" s="316"/>
      <c r="S20" s="316"/>
      <c r="T20" s="316"/>
      <c r="U20" s="316"/>
      <c r="V20" s="316"/>
      <c r="W20" s="316">
        <f t="shared" ref="W20" si="0">IF(W18=0, "-", SUM(W19)/W18)</f>
        <v>0.9394261424017003</v>
      </c>
      <c r="X20" s="316"/>
      <c r="Y20" s="316"/>
      <c r="Z20" s="316"/>
      <c r="AA20" s="316"/>
      <c r="AB20" s="316"/>
      <c r="AC20" s="316"/>
      <c r="AD20" s="316">
        <f t="shared" ref="AD20" si="1">IF(AD18=0, "-", SUM(AD19)/AD18)</f>
        <v>0.99154228855721394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351</v>
      </c>
      <c r="H21" s="315"/>
      <c r="I21" s="315"/>
      <c r="J21" s="315"/>
      <c r="K21" s="315"/>
      <c r="L21" s="315"/>
      <c r="M21" s="315"/>
      <c r="N21" s="315"/>
      <c r="O21" s="315"/>
      <c r="P21" s="316">
        <f>IF(P19=0, "-", SUM(P19)/SUM(P13,P14))</f>
        <v>1.1738642736960179</v>
      </c>
      <c r="Q21" s="316"/>
      <c r="R21" s="316"/>
      <c r="S21" s="316"/>
      <c r="T21" s="316"/>
      <c r="U21" s="316"/>
      <c r="V21" s="316"/>
      <c r="W21" s="316">
        <f t="shared" ref="W21" si="2">IF(W19=0, "-", SUM(W19)/SUM(W13,W14))</f>
        <v>0.87916459472899056</v>
      </c>
      <c r="X21" s="316"/>
      <c r="Y21" s="316"/>
      <c r="Z21" s="316"/>
      <c r="AA21" s="316"/>
      <c r="AB21" s="316"/>
      <c r="AC21" s="316"/>
      <c r="AD21" s="316">
        <f t="shared" ref="AD21" si="3">IF(AD19=0, "-", SUM(AD19)/SUM(AD13,AD14))</f>
        <v>0.78065021543282409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704</v>
      </c>
      <c r="B22" s="969"/>
      <c r="C22" s="969"/>
      <c r="D22" s="969"/>
      <c r="E22" s="969"/>
      <c r="F22" s="970"/>
      <c r="G22" s="964" t="s">
        <v>330</v>
      </c>
      <c r="H22" s="222"/>
      <c r="I22" s="222"/>
      <c r="J22" s="222"/>
      <c r="K22" s="222"/>
      <c r="L22" s="222"/>
      <c r="M22" s="222"/>
      <c r="N22" s="222"/>
      <c r="O22" s="223"/>
      <c r="P22" s="929" t="s">
        <v>702</v>
      </c>
      <c r="Q22" s="222"/>
      <c r="R22" s="222"/>
      <c r="S22" s="222"/>
      <c r="T22" s="222"/>
      <c r="U22" s="222"/>
      <c r="V22" s="223"/>
      <c r="W22" s="929" t="s">
        <v>703</v>
      </c>
      <c r="X22" s="222"/>
      <c r="Y22" s="222"/>
      <c r="Z22" s="222"/>
      <c r="AA22" s="222"/>
      <c r="AB22" s="222"/>
      <c r="AC22" s="223"/>
      <c r="AD22" s="929" t="s">
        <v>329</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717</v>
      </c>
      <c r="H23" s="966"/>
      <c r="I23" s="966"/>
      <c r="J23" s="966"/>
      <c r="K23" s="966"/>
      <c r="L23" s="966"/>
      <c r="M23" s="966"/>
      <c r="N23" s="966"/>
      <c r="O23" s="967"/>
      <c r="P23" s="915">
        <v>979</v>
      </c>
      <c r="Q23" s="916"/>
      <c r="R23" s="916"/>
      <c r="S23" s="916"/>
      <c r="T23" s="916"/>
      <c r="U23" s="916"/>
      <c r="V23" s="930"/>
      <c r="W23" s="915">
        <v>1356</v>
      </c>
      <c r="X23" s="916"/>
      <c r="Y23" s="916"/>
      <c r="Z23" s="916"/>
      <c r="AA23" s="916"/>
      <c r="AB23" s="916"/>
      <c r="AC23" s="930"/>
      <c r="AD23" s="978" t="s">
        <v>870</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718</v>
      </c>
      <c r="H24" s="932"/>
      <c r="I24" s="932"/>
      <c r="J24" s="932"/>
      <c r="K24" s="932"/>
      <c r="L24" s="932"/>
      <c r="M24" s="932"/>
      <c r="N24" s="932"/>
      <c r="O24" s="933"/>
      <c r="P24" s="655">
        <v>630</v>
      </c>
      <c r="Q24" s="656"/>
      <c r="R24" s="656"/>
      <c r="S24" s="656"/>
      <c r="T24" s="656"/>
      <c r="U24" s="656"/>
      <c r="V24" s="657"/>
      <c r="W24" s="655">
        <v>1164</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719</v>
      </c>
      <c r="H25" s="932"/>
      <c r="I25" s="932"/>
      <c r="J25" s="932"/>
      <c r="K25" s="932"/>
      <c r="L25" s="932"/>
      <c r="M25" s="932"/>
      <c r="N25" s="932"/>
      <c r="O25" s="933"/>
      <c r="P25" s="655">
        <v>141</v>
      </c>
      <c r="Q25" s="656"/>
      <c r="R25" s="656"/>
      <c r="S25" s="656"/>
      <c r="T25" s="656"/>
      <c r="U25" s="656"/>
      <c r="V25" s="657"/>
      <c r="W25" s="655">
        <v>149</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334</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331</v>
      </c>
      <c r="H29" s="938"/>
      <c r="I29" s="938"/>
      <c r="J29" s="938"/>
      <c r="K29" s="938"/>
      <c r="L29" s="938"/>
      <c r="M29" s="938"/>
      <c r="N29" s="938"/>
      <c r="O29" s="939"/>
      <c r="P29" s="655">
        <f>AK13</f>
        <v>1750</v>
      </c>
      <c r="Q29" s="656"/>
      <c r="R29" s="656"/>
      <c r="S29" s="656"/>
      <c r="T29" s="656"/>
      <c r="U29" s="656"/>
      <c r="V29" s="657"/>
      <c r="W29" s="947">
        <f>AR13</f>
        <v>2669</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hidden="1" customHeight="1" x14ac:dyDescent="0.15">
      <c r="A30" s="856" t="s">
        <v>346</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385</v>
      </c>
      <c r="AF30" s="854"/>
      <c r="AG30" s="854"/>
      <c r="AH30" s="855"/>
      <c r="AI30" s="910" t="s">
        <v>407</v>
      </c>
      <c r="AJ30" s="910"/>
      <c r="AK30" s="910"/>
      <c r="AL30" s="853"/>
      <c r="AM30" s="910" t="s">
        <v>504</v>
      </c>
      <c r="AN30" s="910"/>
      <c r="AO30" s="910"/>
      <c r="AP30" s="853"/>
      <c r="AQ30" s="765" t="s">
        <v>232</v>
      </c>
      <c r="AR30" s="766"/>
      <c r="AS30" s="766"/>
      <c r="AT30" s="767"/>
      <c r="AU30" s="772" t="s">
        <v>134</v>
      </c>
      <c r="AV30" s="772"/>
      <c r="AW30" s="772"/>
      <c r="AX30" s="912"/>
    </row>
    <row r="31" spans="1:50" ht="18.75" hidden="1"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c r="AR31" s="201"/>
      <c r="AS31" s="136" t="s">
        <v>233</v>
      </c>
      <c r="AT31" s="137"/>
      <c r="AU31" s="200"/>
      <c r="AV31" s="200"/>
      <c r="AW31" s="392" t="s">
        <v>179</v>
      </c>
      <c r="AX31" s="393"/>
    </row>
    <row r="32" spans="1:50" ht="23.25" hidden="1" customHeight="1" x14ac:dyDescent="0.15">
      <c r="A32" s="397"/>
      <c r="B32" s="395"/>
      <c r="C32" s="395"/>
      <c r="D32" s="395"/>
      <c r="E32" s="395"/>
      <c r="F32" s="396"/>
      <c r="G32" s="563"/>
      <c r="H32" s="564"/>
      <c r="I32" s="564"/>
      <c r="J32" s="564"/>
      <c r="K32" s="564"/>
      <c r="L32" s="564"/>
      <c r="M32" s="564"/>
      <c r="N32" s="564"/>
      <c r="O32" s="565"/>
      <c r="P32" s="108"/>
      <c r="Q32" s="108"/>
      <c r="R32" s="108"/>
      <c r="S32" s="108"/>
      <c r="T32" s="108"/>
      <c r="U32" s="108"/>
      <c r="V32" s="108"/>
      <c r="W32" s="108"/>
      <c r="X32" s="109"/>
      <c r="Y32" s="470" t="s">
        <v>12</v>
      </c>
      <c r="Z32" s="530"/>
      <c r="AA32" s="531"/>
      <c r="AB32" s="460"/>
      <c r="AC32" s="460"/>
      <c r="AD32" s="460"/>
      <c r="AE32" s="218"/>
      <c r="AF32" s="219"/>
      <c r="AG32" s="219"/>
      <c r="AH32" s="219"/>
      <c r="AI32" s="218"/>
      <c r="AJ32" s="219"/>
      <c r="AK32" s="219"/>
      <c r="AL32" s="219"/>
      <c r="AM32" s="218"/>
      <c r="AN32" s="219"/>
      <c r="AO32" s="219"/>
      <c r="AP32" s="219"/>
      <c r="AQ32" s="336"/>
      <c r="AR32" s="208"/>
      <c r="AS32" s="208"/>
      <c r="AT32" s="337"/>
      <c r="AU32" s="219"/>
      <c r="AV32" s="219"/>
      <c r="AW32" s="219"/>
      <c r="AX32" s="221"/>
    </row>
    <row r="33" spans="1:51" ht="23.25" hidden="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c r="AC33" s="522"/>
      <c r="AD33" s="522"/>
      <c r="AE33" s="218"/>
      <c r="AF33" s="219"/>
      <c r="AG33" s="219"/>
      <c r="AH33" s="219"/>
      <c r="AI33" s="218"/>
      <c r="AJ33" s="219"/>
      <c r="AK33" s="219"/>
      <c r="AL33" s="219"/>
      <c r="AM33" s="218"/>
      <c r="AN33" s="219"/>
      <c r="AO33" s="219"/>
      <c r="AP33" s="219"/>
      <c r="AQ33" s="336"/>
      <c r="AR33" s="208"/>
      <c r="AS33" s="208"/>
      <c r="AT33" s="337"/>
      <c r="AU33" s="219"/>
      <c r="AV33" s="219"/>
      <c r="AW33" s="219"/>
      <c r="AX33" s="221"/>
    </row>
    <row r="34" spans="1:51" ht="23.25" hidden="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c r="AF34" s="219"/>
      <c r="AG34" s="219"/>
      <c r="AH34" s="219"/>
      <c r="AI34" s="218"/>
      <c r="AJ34" s="219"/>
      <c r="AK34" s="219"/>
      <c r="AL34" s="219"/>
      <c r="AM34" s="218"/>
      <c r="AN34" s="219"/>
      <c r="AO34" s="219"/>
      <c r="AP34" s="219"/>
      <c r="AQ34" s="336"/>
      <c r="AR34" s="208"/>
      <c r="AS34" s="208"/>
      <c r="AT34" s="337"/>
      <c r="AU34" s="219"/>
      <c r="AV34" s="219"/>
      <c r="AW34" s="219"/>
      <c r="AX34" s="221"/>
    </row>
    <row r="35" spans="1:51" ht="23.25" hidden="1"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346</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385</v>
      </c>
      <c r="AF37" s="247"/>
      <c r="AG37" s="247"/>
      <c r="AH37" s="247"/>
      <c r="AI37" s="247" t="s">
        <v>407</v>
      </c>
      <c r="AJ37" s="247"/>
      <c r="AK37" s="247"/>
      <c r="AL37" s="247"/>
      <c r="AM37" s="247" t="s">
        <v>504</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346</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385</v>
      </c>
      <c r="AF44" s="247"/>
      <c r="AG44" s="247"/>
      <c r="AH44" s="247"/>
      <c r="AI44" s="247" t="s">
        <v>407</v>
      </c>
      <c r="AJ44" s="247"/>
      <c r="AK44" s="247"/>
      <c r="AL44" s="247"/>
      <c r="AM44" s="247" t="s">
        <v>504</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346</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385</v>
      </c>
      <c r="AF51" s="247"/>
      <c r="AG51" s="247"/>
      <c r="AH51" s="247"/>
      <c r="AI51" s="247" t="s">
        <v>407</v>
      </c>
      <c r="AJ51" s="247"/>
      <c r="AK51" s="247"/>
      <c r="AL51" s="247"/>
      <c r="AM51" s="247" t="s">
        <v>504</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346</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385</v>
      </c>
      <c r="AF58" s="247"/>
      <c r="AG58" s="247"/>
      <c r="AH58" s="247"/>
      <c r="AI58" s="247" t="s">
        <v>407</v>
      </c>
      <c r="AJ58" s="247"/>
      <c r="AK58" s="247"/>
      <c r="AL58" s="247"/>
      <c r="AM58" s="247" t="s">
        <v>504</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347</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342</v>
      </c>
      <c r="X65" s="487"/>
      <c r="Y65" s="490"/>
      <c r="Z65" s="490"/>
      <c r="AA65" s="491"/>
      <c r="AB65" s="241" t="s">
        <v>11</v>
      </c>
      <c r="AC65" s="242"/>
      <c r="AD65" s="243"/>
      <c r="AE65" s="247" t="s">
        <v>385</v>
      </c>
      <c r="AF65" s="247"/>
      <c r="AG65" s="247"/>
      <c r="AH65" s="247"/>
      <c r="AI65" s="247" t="s">
        <v>407</v>
      </c>
      <c r="AJ65" s="247"/>
      <c r="AK65" s="247"/>
      <c r="AL65" s="247"/>
      <c r="AM65" s="247" t="s">
        <v>504</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352</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347</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385</v>
      </c>
      <c r="AF73" s="247"/>
      <c r="AG73" s="247"/>
      <c r="AH73" s="247"/>
      <c r="AI73" s="247" t="s">
        <v>407</v>
      </c>
      <c r="AJ73" s="247"/>
      <c r="AK73" s="247"/>
      <c r="AL73" s="247"/>
      <c r="AM73" s="247" t="s">
        <v>504</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378</v>
      </c>
      <c r="B78" s="330"/>
      <c r="C78" s="330"/>
      <c r="D78" s="330"/>
      <c r="E78" s="327" t="s">
        <v>325</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341</v>
      </c>
      <c r="AP79" s="274"/>
      <c r="AQ79" s="274"/>
      <c r="AR79" s="76"/>
      <c r="AS79" s="273"/>
      <c r="AT79" s="274"/>
      <c r="AU79" s="274"/>
      <c r="AV79" s="274"/>
      <c r="AW79" s="274"/>
      <c r="AX79" s="963"/>
      <c r="AY79">
        <f>COUNTIF($AR$79,"☑")</f>
        <v>0</v>
      </c>
    </row>
    <row r="80" spans="1:51" ht="18.75" customHeight="1" x14ac:dyDescent="0.15">
      <c r="A80" s="859" t="s">
        <v>147</v>
      </c>
      <c r="B80" s="523" t="s">
        <v>338</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49.5" customHeight="1" x14ac:dyDescent="0.15">
      <c r="A82" s="860"/>
      <c r="B82" s="526"/>
      <c r="C82" s="424"/>
      <c r="D82" s="424"/>
      <c r="E82" s="424"/>
      <c r="F82" s="425"/>
      <c r="G82" s="674" t="s">
        <v>720</v>
      </c>
      <c r="H82" s="674"/>
      <c r="I82" s="674"/>
      <c r="J82" s="674"/>
      <c r="K82" s="674"/>
      <c r="L82" s="674"/>
      <c r="M82" s="674"/>
      <c r="N82" s="674"/>
      <c r="O82" s="674"/>
      <c r="P82" s="674"/>
      <c r="Q82" s="674"/>
      <c r="R82" s="674"/>
      <c r="S82" s="674"/>
      <c r="T82" s="674"/>
      <c r="U82" s="674"/>
      <c r="V82" s="674"/>
      <c r="W82" s="674"/>
      <c r="X82" s="674"/>
      <c r="Y82" s="674"/>
      <c r="Z82" s="674"/>
      <c r="AA82" s="675"/>
      <c r="AB82" s="879" t="s">
        <v>721</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49.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4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385</v>
      </c>
      <c r="AF85" s="247"/>
      <c r="AG85" s="247"/>
      <c r="AH85" s="247"/>
      <c r="AI85" s="247" t="s">
        <v>407</v>
      </c>
      <c r="AJ85" s="247"/>
      <c r="AK85" s="247"/>
      <c r="AL85" s="247"/>
      <c r="AM85" s="247" t="s">
        <v>504</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1</v>
      </c>
      <c r="AZ86" s="10"/>
      <c r="BA86" s="10"/>
      <c r="BB86" s="10"/>
      <c r="BC86" s="10"/>
      <c r="BD86" s="10"/>
      <c r="BE86" s="10"/>
      <c r="BF86" s="10"/>
      <c r="BG86" s="10"/>
      <c r="BH86" s="10"/>
    </row>
    <row r="87" spans="1:60" ht="38.25" customHeight="1" x14ac:dyDescent="0.15">
      <c r="A87" s="860"/>
      <c r="B87" s="424"/>
      <c r="C87" s="424"/>
      <c r="D87" s="424"/>
      <c r="E87" s="424"/>
      <c r="F87" s="425"/>
      <c r="G87" s="107" t="s">
        <v>722</v>
      </c>
      <c r="H87" s="108"/>
      <c r="I87" s="108"/>
      <c r="J87" s="108"/>
      <c r="K87" s="108"/>
      <c r="L87" s="108"/>
      <c r="M87" s="108"/>
      <c r="N87" s="108"/>
      <c r="O87" s="109"/>
      <c r="P87" s="108" t="s">
        <v>723</v>
      </c>
      <c r="Q87" s="513"/>
      <c r="R87" s="513"/>
      <c r="S87" s="513"/>
      <c r="T87" s="513"/>
      <c r="U87" s="513"/>
      <c r="V87" s="513"/>
      <c r="W87" s="513"/>
      <c r="X87" s="514"/>
      <c r="Y87" s="560" t="s">
        <v>62</v>
      </c>
      <c r="Z87" s="561"/>
      <c r="AA87" s="562"/>
      <c r="AB87" s="460" t="s">
        <v>724</v>
      </c>
      <c r="AC87" s="460"/>
      <c r="AD87" s="460"/>
      <c r="AE87" s="218">
        <v>47</v>
      </c>
      <c r="AF87" s="219"/>
      <c r="AG87" s="219"/>
      <c r="AH87" s="219"/>
      <c r="AI87" s="218">
        <v>47</v>
      </c>
      <c r="AJ87" s="219"/>
      <c r="AK87" s="219"/>
      <c r="AL87" s="219"/>
      <c r="AM87" s="218">
        <v>47</v>
      </c>
      <c r="AN87" s="219"/>
      <c r="AO87" s="219"/>
      <c r="AP87" s="219"/>
      <c r="AQ87" s="336" t="s">
        <v>848</v>
      </c>
      <c r="AR87" s="208"/>
      <c r="AS87" s="208"/>
      <c r="AT87" s="337"/>
      <c r="AU87" s="219" t="s">
        <v>848</v>
      </c>
      <c r="AV87" s="219"/>
      <c r="AW87" s="219"/>
      <c r="AX87" s="221"/>
      <c r="AY87">
        <f t="shared" si="10"/>
        <v>1</v>
      </c>
    </row>
    <row r="88" spans="1:60" ht="38.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724</v>
      </c>
      <c r="AC88" s="522"/>
      <c r="AD88" s="522"/>
      <c r="AE88" s="218">
        <v>47</v>
      </c>
      <c r="AF88" s="219"/>
      <c r="AG88" s="219"/>
      <c r="AH88" s="219"/>
      <c r="AI88" s="218">
        <v>47</v>
      </c>
      <c r="AJ88" s="219"/>
      <c r="AK88" s="219"/>
      <c r="AL88" s="219"/>
      <c r="AM88" s="218">
        <v>47</v>
      </c>
      <c r="AN88" s="219"/>
      <c r="AO88" s="219"/>
      <c r="AP88" s="219"/>
      <c r="AQ88" s="336" t="s">
        <v>850</v>
      </c>
      <c r="AR88" s="208"/>
      <c r="AS88" s="208"/>
      <c r="AT88" s="337"/>
      <c r="AU88" s="219" t="s">
        <v>851</v>
      </c>
      <c r="AV88" s="219"/>
      <c r="AW88" s="219"/>
      <c r="AX88" s="221"/>
      <c r="AY88">
        <f t="shared" si="10"/>
        <v>1</v>
      </c>
      <c r="AZ88" s="10"/>
      <c r="BA88" s="10"/>
      <c r="BB88" s="10"/>
      <c r="BC88" s="10"/>
    </row>
    <row r="89" spans="1:60" ht="38.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v>100</v>
      </c>
      <c r="AF89" s="226"/>
      <c r="AG89" s="226"/>
      <c r="AH89" s="226"/>
      <c r="AI89" s="225">
        <v>100</v>
      </c>
      <c r="AJ89" s="226"/>
      <c r="AK89" s="226"/>
      <c r="AL89" s="226"/>
      <c r="AM89" s="225">
        <v>100</v>
      </c>
      <c r="AN89" s="226"/>
      <c r="AO89" s="226"/>
      <c r="AP89" s="226"/>
      <c r="AQ89" s="336" t="s">
        <v>848</v>
      </c>
      <c r="AR89" s="208"/>
      <c r="AS89" s="208"/>
      <c r="AT89" s="337"/>
      <c r="AU89" s="219" t="s">
        <v>852</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385</v>
      </c>
      <c r="AF90" s="247"/>
      <c r="AG90" s="247"/>
      <c r="AH90" s="247"/>
      <c r="AI90" s="247" t="s">
        <v>407</v>
      </c>
      <c r="AJ90" s="247"/>
      <c r="AK90" s="247"/>
      <c r="AL90" s="247"/>
      <c r="AM90" s="247" t="s">
        <v>504</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385</v>
      </c>
      <c r="AF95" s="247"/>
      <c r="AG95" s="247"/>
      <c r="AH95" s="247"/>
      <c r="AI95" s="247" t="s">
        <v>407</v>
      </c>
      <c r="AJ95" s="247"/>
      <c r="AK95" s="247"/>
      <c r="AL95" s="247"/>
      <c r="AM95" s="247" t="s">
        <v>504</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348</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385</v>
      </c>
      <c r="AF100" s="539"/>
      <c r="AG100" s="539"/>
      <c r="AH100" s="540"/>
      <c r="AI100" s="538" t="s">
        <v>407</v>
      </c>
      <c r="AJ100" s="539"/>
      <c r="AK100" s="539"/>
      <c r="AL100" s="540"/>
      <c r="AM100" s="538" t="s">
        <v>504</v>
      </c>
      <c r="AN100" s="539"/>
      <c r="AO100" s="539"/>
      <c r="AP100" s="540"/>
      <c r="AQ100" s="317" t="s">
        <v>412</v>
      </c>
      <c r="AR100" s="318"/>
      <c r="AS100" s="318"/>
      <c r="AT100" s="319"/>
      <c r="AU100" s="317" t="s">
        <v>538</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107208</v>
      </c>
      <c r="AF101" s="282"/>
      <c r="AG101" s="282"/>
      <c r="AH101" s="282"/>
      <c r="AI101" s="282">
        <v>107657</v>
      </c>
      <c r="AJ101" s="282"/>
      <c r="AK101" s="282"/>
      <c r="AL101" s="282"/>
      <c r="AM101" s="282">
        <v>106861</v>
      </c>
      <c r="AN101" s="282"/>
      <c r="AO101" s="282"/>
      <c r="AP101" s="282"/>
      <c r="AQ101" s="282" t="s">
        <v>848</v>
      </c>
      <c r="AR101" s="282"/>
      <c r="AS101" s="282"/>
      <c r="AT101" s="282"/>
      <c r="AU101" s="218" t="s">
        <v>848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108327</v>
      </c>
      <c r="AF102" s="282"/>
      <c r="AG102" s="282"/>
      <c r="AH102" s="282"/>
      <c r="AI102" s="282">
        <v>107208</v>
      </c>
      <c r="AJ102" s="282"/>
      <c r="AK102" s="282"/>
      <c r="AL102" s="282"/>
      <c r="AM102" s="282">
        <v>107657</v>
      </c>
      <c r="AN102" s="282"/>
      <c r="AO102" s="282"/>
      <c r="AP102" s="282"/>
      <c r="AQ102" s="282">
        <v>106861</v>
      </c>
      <c r="AR102" s="282"/>
      <c r="AS102" s="282"/>
      <c r="AT102" s="282"/>
      <c r="AU102" s="225" t="s">
        <v>849</v>
      </c>
      <c r="AV102" s="226"/>
      <c r="AW102" s="226"/>
      <c r="AX102" s="321"/>
    </row>
    <row r="103" spans="1:60" ht="31.5" customHeight="1" x14ac:dyDescent="0.15">
      <c r="A103" s="415" t="s">
        <v>348</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538</v>
      </c>
      <c r="AV103" s="280"/>
      <c r="AW103" s="280"/>
      <c r="AX103" s="281"/>
      <c r="AY103">
        <f>COUNTA($G$104)</f>
        <v>1</v>
      </c>
    </row>
    <row r="104" spans="1:60" ht="23.25" customHeight="1" x14ac:dyDescent="0.15">
      <c r="A104" s="418"/>
      <c r="B104" s="419"/>
      <c r="C104" s="419"/>
      <c r="D104" s="419"/>
      <c r="E104" s="419"/>
      <c r="F104" s="420"/>
      <c r="G104" s="108" t="s">
        <v>726</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728</v>
      </c>
      <c r="AC104" s="545"/>
      <c r="AD104" s="546"/>
      <c r="AE104" s="282">
        <v>18803</v>
      </c>
      <c r="AF104" s="282"/>
      <c r="AG104" s="282"/>
      <c r="AH104" s="282"/>
      <c r="AI104" s="282">
        <v>21616</v>
      </c>
      <c r="AJ104" s="282"/>
      <c r="AK104" s="282"/>
      <c r="AL104" s="282"/>
      <c r="AM104" s="282">
        <v>21565</v>
      </c>
      <c r="AN104" s="282"/>
      <c r="AO104" s="282"/>
      <c r="AP104" s="282"/>
      <c r="AQ104" s="282" t="s">
        <v>848</v>
      </c>
      <c r="AR104" s="282"/>
      <c r="AS104" s="282"/>
      <c r="AT104" s="282"/>
      <c r="AU104" s="282" t="s">
        <v>848</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728</v>
      </c>
      <c r="AC105" s="468"/>
      <c r="AD105" s="469"/>
      <c r="AE105" s="282">
        <v>19689</v>
      </c>
      <c r="AF105" s="282"/>
      <c r="AG105" s="282"/>
      <c r="AH105" s="282"/>
      <c r="AI105" s="282">
        <v>18803</v>
      </c>
      <c r="AJ105" s="282"/>
      <c r="AK105" s="282"/>
      <c r="AL105" s="282"/>
      <c r="AM105" s="282">
        <v>21616</v>
      </c>
      <c r="AN105" s="282"/>
      <c r="AO105" s="282"/>
      <c r="AP105" s="282"/>
      <c r="AQ105" s="282">
        <v>21565</v>
      </c>
      <c r="AR105" s="282"/>
      <c r="AS105" s="282"/>
      <c r="AT105" s="282"/>
      <c r="AU105" s="282" t="s">
        <v>850</v>
      </c>
      <c r="AV105" s="282"/>
      <c r="AW105" s="282"/>
      <c r="AX105" s="283"/>
      <c r="AY105">
        <f>$AY$103</f>
        <v>1</v>
      </c>
    </row>
    <row r="106" spans="1:60" ht="31.5" customHeight="1" x14ac:dyDescent="0.15">
      <c r="A106" s="415" t="s">
        <v>348</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538</v>
      </c>
      <c r="AV106" s="280"/>
      <c r="AW106" s="280"/>
      <c r="AX106" s="281"/>
      <c r="AY106">
        <f>COUNTA($G$107)</f>
        <v>1</v>
      </c>
    </row>
    <row r="107" spans="1:60" ht="23.25" customHeight="1" x14ac:dyDescent="0.15">
      <c r="A107" s="418"/>
      <c r="B107" s="419"/>
      <c r="C107" s="419"/>
      <c r="D107" s="419"/>
      <c r="E107" s="419"/>
      <c r="F107" s="420"/>
      <c r="G107" s="108" t="s">
        <v>729</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728</v>
      </c>
      <c r="AC107" s="545"/>
      <c r="AD107" s="546"/>
      <c r="AE107" s="282">
        <v>1</v>
      </c>
      <c r="AF107" s="282"/>
      <c r="AG107" s="282"/>
      <c r="AH107" s="282"/>
      <c r="AI107" s="282">
        <v>1</v>
      </c>
      <c r="AJ107" s="282"/>
      <c r="AK107" s="282"/>
      <c r="AL107" s="282"/>
      <c r="AM107" s="282">
        <v>1</v>
      </c>
      <c r="AN107" s="282"/>
      <c r="AO107" s="282"/>
      <c r="AP107" s="282"/>
      <c r="AQ107" s="282" t="s">
        <v>866</v>
      </c>
      <c r="AR107" s="282"/>
      <c r="AS107" s="282"/>
      <c r="AT107" s="282"/>
      <c r="AU107" s="282" t="s">
        <v>848</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728</v>
      </c>
      <c r="AC108" s="468"/>
      <c r="AD108" s="469"/>
      <c r="AE108" s="282">
        <v>1</v>
      </c>
      <c r="AF108" s="282"/>
      <c r="AG108" s="282"/>
      <c r="AH108" s="282"/>
      <c r="AI108" s="282">
        <v>1</v>
      </c>
      <c r="AJ108" s="282"/>
      <c r="AK108" s="282"/>
      <c r="AL108" s="282"/>
      <c r="AM108" s="282">
        <v>1</v>
      </c>
      <c r="AN108" s="282"/>
      <c r="AO108" s="282"/>
      <c r="AP108" s="282"/>
      <c r="AQ108" s="282">
        <v>1</v>
      </c>
      <c r="AR108" s="282"/>
      <c r="AS108" s="282"/>
      <c r="AT108" s="282"/>
      <c r="AU108" s="282" t="s">
        <v>848</v>
      </c>
      <c r="AV108" s="282"/>
      <c r="AW108" s="282"/>
      <c r="AX108" s="283"/>
      <c r="AY108">
        <f>$AY$106</f>
        <v>1</v>
      </c>
    </row>
    <row r="109" spans="1:60" ht="31.5" hidden="1" customHeight="1" x14ac:dyDescent="0.15">
      <c r="A109" s="415" t="s">
        <v>348</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538</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348</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538</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385</v>
      </c>
      <c r="AF115" s="247"/>
      <c r="AG115" s="247"/>
      <c r="AH115" s="247"/>
      <c r="AI115" s="247" t="s">
        <v>407</v>
      </c>
      <c r="AJ115" s="247"/>
      <c r="AK115" s="247"/>
      <c r="AL115" s="247"/>
      <c r="AM115" s="247" t="s">
        <v>504</v>
      </c>
      <c r="AN115" s="247"/>
      <c r="AO115" s="247"/>
      <c r="AP115" s="247"/>
      <c r="AQ115" s="589" t="s">
        <v>539</v>
      </c>
      <c r="AR115" s="590"/>
      <c r="AS115" s="590"/>
      <c r="AT115" s="590"/>
      <c r="AU115" s="590"/>
      <c r="AV115" s="590"/>
      <c r="AW115" s="590"/>
      <c r="AX115" s="591"/>
    </row>
    <row r="116" spans="1:51" ht="23.25" customHeight="1" x14ac:dyDescent="0.15">
      <c r="A116" s="435"/>
      <c r="B116" s="436"/>
      <c r="C116" s="436"/>
      <c r="D116" s="436"/>
      <c r="E116" s="436"/>
      <c r="F116" s="437"/>
      <c r="G116" s="387" t="s">
        <v>865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860</v>
      </c>
      <c r="AC116" s="462"/>
      <c r="AD116" s="463"/>
      <c r="AE116" s="282">
        <v>19.600000000000001</v>
      </c>
      <c r="AF116" s="282"/>
      <c r="AG116" s="282"/>
      <c r="AH116" s="282"/>
      <c r="AI116" s="282">
        <v>16.399999999999999</v>
      </c>
      <c r="AJ116" s="282"/>
      <c r="AK116" s="282"/>
      <c r="AL116" s="282"/>
      <c r="AM116" s="282">
        <v>18.600000000000001</v>
      </c>
      <c r="AN116" s="282"/>
      <c r="AO116" s="282"/>
      <c r="AP116" s="282"/>
      <c r="AQ116" s="218">
        <v>24.9</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861</v>
      </c>
      <c r="AC117" s="472"/>
      <c r="AD117" s="473"/>
      <c r="AE117" s="550" t="s">
        <v>730</v>
      </c>
      <c r="AF117" s="550"/>
      <c r="AG117" s="550"/>
      <c r="AH117" s="550"/>
      <c r="AI117" s="550" t="s">
        <v>843</v>
      </c>
      <c r="AJ117" s="550"/>
      <c r="AK117" s="550"/>
      <c r="AL117" s="550"/>
      <c r="AM117" s="550" t="s">
        <v>844</v>
      </c>
      <c r="AN117" s="550"/>
      <c r="AO117" s="550"/>
      <c r="AP117" s="550"/>
      <c r="AQ117" s="550" t="s">
        <v>853</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385</v>
      </c>
      <c r="AF118" s="247"/>
      <c r="AG118" s="247"/>
      <c r="AH118" s="247"/>
      <c r="AI118" s="247" t="s">
        <v>407</v>
      </c>
      <c r="AJ118" s="247"/>
      <c r="AK118" s="247"/>
      <c r="AL118" s="247"/>
      <c r="AM118" s="247" t="s">
        <v>504</v>
      </c>
      <c r="AN118" s="247"/>
      <c r="AO118" s="247"/>
      <c r="AP118" s="247"/>
      <c r="AQ118" s="589" t="s">
        <v>539</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731</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860</v>
      </c>
      <c r="AC119" s="462"/>
      <c r="AD119" s="463"/>
      <c r="AE119" s="282">
        <v>111.3</v>
      </c>
      <c r="AF119" s="282"/>
      <c r="AG119" s="282"/>
      <c r="AH119" s="282"/>
      <c r="AI119" s="282">
        <v>81.900000000000006</v>
      </c>
      <c r="AJ119" s="282"/>
      <c r="AK119" s="282"/>
      <c r="AL119" s="282"/>
      <c r="AM119" s="282">
        <v>92.3</v>
      </c>
      <c r="AN119" s="282"/>
      <c r="AO119" s="282"/>
      <c r="AP119" s="282"/>
      <c r="AQ119" s="282">
        <v>123.6</v>
      </c>
      <c r="AR119" s="282"/>
      <c r="AS119" s="282"/>
      <c r="AT119" s="282"/>
      <c r="AU119" s="282"/>
      <c r="AV119" s="282"/>
      <c r="AW119" s="282"/>
      <c r="AX119" s="283"/>
      <c r="AY119">
        <f>$AY$118</f>
        <v>1</v>
      </c>
    </row>
    <row r="120" spans="1:51" ht="46.5"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859</v>
      </c>
      <c r="AC120" s="472"/>
      <c r="AD120" s="473"/>
      <c r="AE120" s="550" t="s">
        <v>733</v>
      </c>
      <c r="AF120" s="550"/>
      <c r="AG120" s="550"/>
      <c r="AH120" s="550"/>
      <c r="AI120" s="550" t="s">
        <v>734</v>
      </c>
      <c r="AJ120" s="550"/>
      <c r="AK120" s="550"/>
      <c r="AL120" s="550"/>
      <c r="AM120" s="550" t="s">
        <v>845</v>
      </c>
      <c r="AN120" s="550"/>
      <c r="AO120" s="550"/>
      <c r="AP120" s="550"/>
      <c r="AQ120" s="550" t="s">
        <v>854</v>
      </c>
      <c r="AR120" s="550"/>
      <c r="AS120" s="550"/>
      <c r="AT120" s="550"/>
      <c r="AU120" s="550"/>
      <c r="AV120" s="550"/>
      <c r="AW120" s="550"/>
      <c r="AX120" s="551"/>
      <c r="AY120">
        <f>$AY$118</f>
        <v>1</v>
      </c>
    </row>
    <row r="121" spans="1:51" ht="23.25"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385</v>
      </c>
      <c r="AF121" s="247"/>
      <c r="AG121" s="247"/>
      <c r="AH121" s="247"/>
      <c r="AI121" s="247" t="s">
        <v>407</v>
      </c>
      <c r="AJ121" s="247"/>
      <c r="AK121" s="247"/>
      <c r="AL121" s="247"/>
      <c r="AM121" s="247" t="s">
        <v>504</v>
      </c>
      <c r="AN121" s="247"/>
      <c r="AO121" s="247"/>
      <c r="AP121" s="247"/>
      <c r="AQ121" s="589" t="s">
        <v>539</v>
      </c>
      <c r="AR121" s="590"/>
      <c r="AS121" s="590"/>
      <c r="AT121" s="590"/>
      <c r="AU121" s="590"/>
      <c r="AV121" s="590"/>
      <c r="AW121" s="590"/>
      <c r="AX121" s="591"/>
      <c r="AY121" s="92">
        <f>IF(SUBSTITUTE(SUBSTITUTE($G$122,"／",""),"　","")="",0,1)</f>
        <v>1</v>
      </c>
    </row>
    <row r="122" spans="1:51" ht="23.25" customHeight="1" x14ac:dyDescent="0.15">
      <c r="A122" s="435"/>
      <c r="B122" s="436"/>
      <c r="C122" s="436"/>
      <c r="D122" s="436"/>
      <c r="E122" s="436"/>
      <c r="F122" s="437"/>
      <c r="G122" s="387" t="s">
        <v>732</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t="s">
        <v>857</v>
      </c>
      <c r="AC122" s="462"/>
      <c r="AD122" s="463"/>
      <c r="AE122" s="282">
        <v>258</v>
      </c>
      <c r="AF122" s="282"/>
      <c r="AG122" s="282"/>
      <c r="AH122" s="282"/>
      <c r="AI122" s="282">
        <v>277</v>
      </c>
      <c r="AJ122" s="282"/>
      <c r="AK122" s="282"/>
      <c r="AL122" s="282"/>
      <c r="AM122" s="282">
        <v>264</v>
      </c>
      <c r="AN122" s="282"/>
      <c r="AO122" s="282"/>
      <c r="AP122" s="282"/>
      <c r="AQ122" s="282">
        <v>266</v>
      </c>
      <c r="AR122" s="282"/>
      <c r="AS122" s="282"/>
      <c r="AT122" s="282"/>
      <c r="AU122" s="282"/>
      <c r="AV122" s="282"/>
      <c r="AW122" s="282"/>
      <c r="AX122" s="283"/>
      <c r="AY122">
        <f>$AY$121</f>
        <v>1</v>
      </c>
    </row>
    <row r="123" spans="1:51" ht="46.5" customHeight="1" thickBo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858</v>
      </c>
      <c r="AC123" s="472"/>
      <c r="AD123" s="473"/>
      <c r="AE123" s="550" t="s">
        <v>735</v>
      </c>
      <c r="AF123" s="550"/>
      <c r="AG123" s="550"/>
      <c r="AH123" s="550"/>
      <c r="AI123" s="550" t="s">
        <v>846</v>
      </c>
      <c r="AJ123" s="550"/>
      <c r="AK123" s="550"/>
      <c r="AL123" s="550"/>
      <c r="AM123" s="550" t="s">
        <v>847</v>
      </c>
      <c r="AN123" s="550"/>
      <c r="AO123" s="550"/>
      <c r="AP123" s="550"/>
      <c r="AQ123" s="550" t="s">
        <v>855</v>
      </c>
      <c r="AR123" s="550"/>
      <c r="AS123" s="550"/>
      <c r="AT123" s="550"/>
      <c r="AU123" s="550"/>
      <c r="AV123" s="550"/>
      <c r="AW123" s="550"/>
      <c r="AX123" s="551"/>
      <c r="AY123">
        <f>$AY$121</f>
        <v>1</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385</v>
      </c>
      <c r="AF124" s="247"/>
      <c r="AG124" s="247"/>
      <c r="AH124" s="247"/>
      <c r="AI124" s="247" t="s">
        <v>407</v>
      </c>
      <c r="AJ124" s="247"/>
      <c r="AK124" s="247"/>
      <c r="AL124" s="247"/>
      <c r="AM124" s="247" t="s">
        <v>504</v>
      </c>
      <c r="AN124" s="247"/>
      <c r="AO124" s="247"/>
      <c r="AP124" s="247"/>
      <c r="AQ124" s="589" t="s">
        <v>539</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535</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355</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385</v>
      </c>
      <c r="AF127" s="247"/>
      <c r="AG127" s="247"/>
      <c r="AH127" s="247"/>
      <c r="AI127" s="247" t="s">
        <v>407</v>
      </c>
      <c r="AJ127" s="247"/>
      <c r="AK127" s="247"/>
      <c r="AL127" s="247"/>
      <c r="AM127" s="247" t="s">
        <v>504</v>
      </c>
      <c r="AN127" s="247"/>
      <c r="AO127" s="247"/>
      <c r="AP127" s="247"/>
      <c r="AQ127" s="589" t="s">
        <v>539</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536</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355</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400</v>
      </c>
      <c r="B130" s="186"/>
      <c r="C130" s="185" t="s">
        <v>236</v>
      </c>
      <c r="D130" s="186"/>
      <c r="E130" s="170" t="s">
        <v>265</v>
      </c>
      <c r="F130" s="171"/>
      <c r="G130" s="172" t="s">
        <v>736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875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737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738</v>
      </c>
      <c r="AC134" s="206"/>
      <c r="AD134" s="206"/>
      <c r="AE134" s="207">
        <v>365</v>
      </c>
      <c r="AF134" s="208"/>
      <c r="AG134" s="208"/>
      <c r="AH134" s="208"/>
      <c r="AI134" s="207">
        <v>365</v>
      </c>
      <c r="AJ134" s="208"/>
      <c r="AK134" s="208"/>
      <c r="AL134" s="208"/>
      <c r="AM134" s="207">
        <v>366</v>
      </c>
      <c r="AN134" s="208"/>
      <c r="AO134" s="208"/>
      <c r="AP134" s="208"/>
      <c r="AQ134" s="207" t="s">
        <v>848</v>
      </c>
      <c r="AR134" s="208"/>
      <c r="AS134" s="208"/>
      <c r="AT134" s="208"/>
      <c r="AU134" s="207" t="s">
        <v>851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738</v>
      </c>
      <c r="AC135" s="214"/>
      <c r="AD135" s="214"/>
      <c r="AE135" s="207">
        <v>365</v>
      </c>
      <c r="AF135" s="208"/>
      <c r="AG135" s="208"/>
      <c r="AH135" s="208"/>
      <c r="AI135" s="207">
        <v>365</v>
      </c>
      <c r="AJ135" s="208"/>
      <c r="AK135" s="208"/>
      <c r="AL135" s="208"/>
      <c r="AM135" s="207">
        <v>366</v>
      </c>
      <c r="AN135" s="208"/>
      <c r="AO135" s="208"/>
      <c r="AP135" s="208"/>
      <c r="AQ135" s="207" t="s">
        <v>852</v>
      </c>
      <c r="AR135" s="208"/>
      <c r="AS135" s="208"/>
      <c r="AT135" s="208"/>
      <c r="AU135" s="207" t="s">
        <v>848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739</v>
      </c>
      <c r="H154" s="108"/>
      <c r="I154" s="108"/>
      <c r="J154" s="108"/>
      <c r="K154" s="108"/>
      <c r="L154" s="108"/>
      <c r="M154" s="108"/>
      <c r="N154" s="108"/>
      <c r="O154" s="108"/>
      <c r="P154" s="109"/>
      <c r="Q154" s="128" t="s">
        <v>740</v>
      </c>
      <c r="R154" s="108"/>
      <c r="S154" s="108"/>
      <c r="T154" s="108"/>
      <c r="U154" s="108"/>
      <c r="V154" s="108"/>
      <c r="W154" s="108"/>
      <c r="X154" s="108"/>
      <c r="Y154" s="108"/>
      <c r="Z154" s="108"/>
      <c r="AA154" s="290"/>
      <c r="AB154" s="144" t="s">
        <v>856</v>
      </c>
      <c r="AC154" s="145"/>
      <c r="AD154" s="145"/>
      <c r="AE154" s="128" t="s">
        <v>741</v>
      </c>
      <c r="AF154" s="108"/>
      <c r="AG154" s="108"/>
      <c r="AH154" s="108"/>
      <c r="AI154" s="108"/>
      <c r="AJ154" s="108"/>
      <c r="AK154" s="108"/>
      <c r="AL154" s="108"/>
      <c r="AM154" s="108"/>
      <c r="AN154" s="108"/>
      <c r="AO154" s="108"/>
      <c r="AP154" s="108"/>
      <c r="AQ154" s="108"/>
      <c r="AR154" s="108"/>
      <c r="AS154" s="108"/>
      <c r="AT154" s="108"/>
      <c r="AU154" s="108"/>
      <c r="AV154" s="108"/>
      <c r="AW154" s="108"/>
      <c r="AX154" s="129"/>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30"/>
      <c r="AF155" s="114"/>
      <c r="AG155" s="114"/>
      <c r="AH155" s="114"/>
      <c r="AI155" s="114"/>
      <c r="AJ155" s="114"/>
      <c r="AK155" s="114"/>
      <c r="AL155" s="114"/>
      <c r="AM155" s="114"/>
      <c r="AN155" s="114"/>
      <c r="AO155" s="114"/>
      <c r="AP155" s="114"/>
      <c r="AQ155" s="114"/>
      <c r="AR155" s="114"/>
      <c r="AS155" s="114"/>
      <c r="AT155" s="114"/>
      <c r="AU155" s="114"/>
      <c r="AV155" s="114"/>
      <c r="AW155" s="114"/>
      <c r="AX155" s="13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42"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42"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43.5" customHeight="1" x14ac:dyDescent="0.15">
      <c r="A188" s="190"/>
      <c r="B188" s="187"/>
      <c r="C188" s="181"/>
      <c r="D188" s="187"/>
      <c r="E188" s="128" t="s">
        <v>743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43.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668</v>
      </c>
      <c r="D430" s="927"/>
      <c r="E430" s="175" t="s">
        <v>394</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397</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6.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711</v>
      </c>
      <c r="AE702" s="342"/>
      <c r="AF702" s="342"/>
      <c r="AG702" s="379" t="s">
        <v>747</v>
      </c>
      <c r="AH702" s="380"/>
      <c r="AI702" s="380"/>
      <c r="AJ702" s="380"/>
      <c r="AK702" s="380"/>
      <c r="AL702" s="380"/>
      <c r="AM702" s="380"/>
      <c r="AN702" s="380"/>
      <c r="AO702" s="380"/>
      <c r="AP702" s="380"/>
      <c r="AQ702" s="380"/>
      <c r="AR702" s="380"/>
      <c r="AS702" s="380"/>
      <c r="AT702" s="380"/>
      <c r="AU702" s="380"/>
      <c r="AV702" s="380"/>
      <c r="AW702" s="380"/>
      <c r="AX702" s="381"/>
    </row>
    <row r="703" spans="1:51" ht="58.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711</v>
      </c>
      <c r="AE703" s="323"/>
      <c r="AF703" s="323"/>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711</v>
      </c>
      <c r="AE704" s="781"/>
      <c r="AF704" s="781"/>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744</v>
      </c>
      <c r="AE705" s="713"/>
      <c r="AF705" s="713"/>
      <c r="AG705" s="128" t="s">
        <v>750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376</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63.7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711</v>
      </c>
      <c r="AE708" s="603"/>
      <c r="AF708" s="603"/>
      <c r="AG708" s="740" t="s">
        <v>751</v>
      </c>
      <c r="AH708" s="741"/>
      <c r="AI708" s="741"/>
      <c r="AJ708" s="741"/>
      <c r="AK708" s="741"/>
      <c r="AL708" s="741"/>
      <c r="AM708" s="741"/>
      <c r="AN708" s="741"/>
      <c r="AO708" s="741"/>
      <c r="AP708" s="741"/>
      <c r="AQ708" s="741"/>
      <c r="AR708" s="741"/>
      <c r="AS708" s="741"/>
      <c r="AT708" s="741"/>
      <c r="AU708" s="741"/>
      <c r="AV708" s="741"/>
      <c r="AW708" s="741"/>
      <c r="AX708" s="742"/>
    </row>
    <row r="709" spans="1:50" ht="71.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711</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43.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711</v>
      </c>
      <c r="AE710" s="323"/>
      <c r="AF710" s="323"/>
      <c r="AG710" s="104" t="s">
        <v>753</v>
      </c>
      <c r="AH710" s="105"/>
      <c r="AI710" s="105"/>
      <c r="AJ710" s="105"/>
      <c r="AK710" s="105"/>
      <c r="AL710" s="105"/>
      <c r="AM710" s="105"/>
      <c r="AN710" s="105"/>
      <c r="AO710" s="105"/>
      <c r="AP710" s="105"/>
      <c r="AQ710" s="105"/>
      <c r="AR710" s="105"/>
      <c r="AS710" s="105"/>
      <c r="AT710" s="105"/>
      <c r="AU710" s="105"/>
      <c r="AV710" s="105"/>
      <c r="AW710" s="105"/>
      <c r="AX710" s="106"/>
    </row>
    <row r="711" spans="1:50" ht="33.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711</v>
      </c>
      <c r="AE711" s="323"/>
      <c r="AF711" s="323"/>
      <c r="AG711" s="104" t="s">
        <v>754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343</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746</v>
      </c>
      <c r="AE712" s="781"/>
      <c r="AF712" s="781"/>
      <c r="AG712" s="805" t="s">
        <v>716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344</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746</v>
      </c>
      <c r="AE713" s="323"/>
      <c r="AF713" s="661"/>
      <c r="AG713" s="104" t="s">
        <v>716</v>
      </c>
      <c r="AH713" s="105"/>
      <c r="AI713" s="105"/>
      <c r="AJ713" s="105"/>
      <c r="AK713" s="105"/>
      <c r="AL713" s="105"/>
      <c r="AM713" s="105"/>
      <c r="AN713" s="105"/>
      <c r="AO713" s="105"/>
      <c r="AP713" s="105"/>
      <c r="AQ713" s="105"/>
      <c r="AR713" s="105"/>
      <c r="AS713" s="105"/>
      <c r="AT713" s="105"/>
      <c r="AU713" s="105"/>
      <c r="AV713" s="105"/>
      <c r="AW713" s="105"/>
      <c r="AX713" s="106"/>
    </row>
    <row r="714" spans="1:50" ht="58.5" customHeight="1" x14ac:dyDescent="0.15">
      <c r="A714" s="643"/>
      <c r="B714" s="644"/>
      <c r="C714" s="645" t="s">
        <v>322</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711</v>
      </c>
      <c r="AE714" s="803"/>
      <c r="AF714" s="804"/>
      <c r="AG714" s="734" t="s">
        <v>755</v>
      </c>
      <c r="AH714" s="735"/>
      <c r="AI714" s="735"/>
      <c r="AJ714" s="735"/>
      <c r="AK714" s="735"/>
      <c r="AL714" s="735"/>
      <c r="AM714" s="735"/>
      <c r="AN714" s="735"/>
      <c r="AO714" s="735"/>
      <c r="AP714" s="735"/>
      <c r="AQ714" s="735"/>
      <c r="AR714" s="735"/>
      <c r="AS714" s="735"/>
      <c r="AT714" s="735"/>
      <c r="AU714" s="735"/>
      <c r="AV714" s="735"/>
      <c r="AW714" s="735"/>
      <c r="AX714" s="736"/>
    </row>
    <row r="715" spans="1:50" ht="73.5" customHeight="1" x14ac:dyDescent="0.15">
      <c r="A715" s="638" t="s">
        <v>40</v>
      </c>
      <c r="B715" s="782"/>
      <c r="C715" s="783" t="s">
        <v>323</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711</v>
      </c>
      <c r="AE715" s="603"/>
      <c r="AF715" s="654"/>
      <c r="AG715" s="740" t="s">
        <v>756</v>
      </c>
      <c r="AH715" s="741"/>
      <c r="AI715" s="741"/>
      <c r="AJ715" s="741"/>
      <c r="AK715" s="741"/>
      <c r="AL715" s="741"/>
      <c r="AM715" s="741"/>
      <c r="AN715" s="741"/>
      <c r="AO715" s="741"/>
      <c r="AP715" s="741"/>
      <c r="AQ715" s="741"/>
      <c r="AR715" s="741"/>
      <c r="AS715" s="741"/>
      <c r="AT715" s="741"/>
      <c r="AU715" s="741"/>
      <c r="AV715" s="741"/>
      <c r="AW715" s="741"/>
      <c r="AX715" s="742"/>
    </row>
    <row r="716" spans="1:50" ht="7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746</v>
      </c>
      <c r="AE716" s="625"/>
      <c r="AF716" s="625"/>
      <c r="AG716" s="104" t="s">
        <v>757</v>
      </c>
      <c r="AH716" s="105"/>
      <c r="AI716" s="105"/>
      <c r="AJ716" s="105"/>
      <c r="AK716" s="105"/>
      <c r="AL716" s="105"/>
      <c r="AM716" s="105"/>
      <c r="AN716" s="105"/>
      <c r="AO716" s="105"/>
      <c r="AP716" s="105"/>
      <c r="AQ716" s="105"/>
      <c r="AR716" s="105"/>
      <c r="AS716" s="105"/>
      <c r="AT716" s="105"/>
      <c r="AU716" s="105"/>
      <c r="AV716" s="105"/>
      <c r="AW716" s="105"/>
      <c r="AX716" s="106"/>
    </row>
    <row r="717" spans="1:50" ht="49.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711</v>
      </c>
      <c r="AE717" s="323"/>
      <c r="AF717" s="323"/>
      <c r="AG717" s="104" t="s">
        <v>758</v>
      </c>
      <c r="AH717" s="105"/>
      <c r="AI717" s="105"/>
      <c r="AJ717" s="105"/>
      <c r="AK717" s="105"/>
      <c r="AL717" s="105"/>
      <c r="AM717" s="105"/>
      <c r="AN717" s="105"/>
      <c r="AO717" s="105"/>
      <c r="AP717" s="105"/>
      <c r="AQ717" s="105"/>
      <c r="AR717" s="105"/>
      <c r="AS717" s="105"/>
      <c r="AT717" s="105"/>
      <c r="AU717" s="105"/>
      <c r="AV717" s="105"/>
      <c r="AW717" s="105"/>
      <c r="AX717" s="106"/>
    </row>
    <row r="718" spans="1:50" ht="41.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711</v>
      </c>
      <c r="AE718" s="323"/>
      <c r="AF718" s="323"/>
      <c r="AG718" s="130" t="s">
        <v>759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711</v>
      </c>
      <c r="AE719" s="603"/>
      <c r="AF719" s="603"/>
      <c r="AG719" s="128" t="s">
        <v>760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708</v>
      </c>
      <c r="D721" s="294"/>
      <c r="E721" s="294"/>
      <c r="F721" s="295"/>
      <c r="G721" s="284"/>
      <c r="H721" s="285"/>
      <c r="I721" s="77" t="str">
        <f>IF(OR(G721="　", G721=""), "", "-")</f>
        <v/>
      </c>
      <c r="J721" s="288">
        <v>51</v>
      </c>
      <c r="K721" s="288"/>
      <c r="L721" s="77" t="str">
        <f>IF(M721="","","-")</f>
        <v/>
      </c>
      <c r="M721" s="78"/>
      <c r="N721" s="301" t="s">
        <v>761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708</v>
      </c>
      <c r="D722" s="294"/>
      <c r="E722" s="294"/>
      <c r="F722" s="295"/>
      <c r="G722" s="284"/>
      <c r="H722" s="285"/>
      <c r="I722" s="77" t="str">
        <f t="shared" ref="I722:I725" si="113">IF(OR(G722="　", G722=""), "", "-")</f>
        <v/>
      </c>
      <c r="J722" s="288">
        <v>15</v>
      </c>
      <c r="K722" s="288"/>
      <c r="L722" s="77" t="str">
        <f t="shared" ref="L722:L725" si="114">IF(M722="","","-")</f>
        <v/>
      </c>
      <c r="M722" s="78"/>
      <c r="N722" s="301" t="s">
        <v>762</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0.5" customHeight="1" thickBot="1" x14ac:dyDescent="0.2">
      <c r="A729" s="632" t="s">
        <v>839</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137</v>
      </c>
      <c r="B731" s="672"/>
      <c r="C731" s="672"/>
      <c r="D731" s="672"/>
      <c r="E731" s="673"/>
      <c r="F731" s="727" t="s">
        <v>840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841</v>
      </c>
      <c r="B733" s="672"/>
      <c r="C733" s="672"/>
      <c r="D733" s="672"/>
      <c r="E733" s="673"/>
      <c r="F733" s="635" t="s">
        <v>842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327.75" customHeight="1" thickBot="1" x14ac:dyDescent="0.2">
      <c r="A735" s="788" t="s">
        <v>862</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349</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669</v>
      </c>
      <c r="B737" s="211"/>
      <c r="C737" s="211"/>
      <c r="D737" s="212"/>
      <c r="E737" s="950" t="s">
        <v>765</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392</v>
      </c>
      <c r="B738" s="361"/>
      <c r="C738" s="361"/>
      <c r="D738" s="361"/>
      <c r="E738" s="950" t="s">
        <v>766</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391</v>
      </c>
      <c r="B739" s="361"/>
      <c r="C739" s="361"/>
      <c r="D739" s="361"/>
      <c r="E739" s="950" t="s">
        <v>767</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390</v>
      </c>
      <c r="B740" s="361"/>
      <c r="C740" s="361"/>
      <c r="D740" s="361"/>
      <c r="E740" s="950" t="s">
        <v>768</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389</v>
      </c>
      <c r="B741" s="361"/>
      <c r="C741" s="361"/>
      <c r="D741" s="361"/>
      <c r="E741" s="950" t="s">
        <v>769</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388</v>
      </c>
      <c r="B742" s="361"/>
      <c r="C742" s="361"/>
      <c r="D742" s="361"/>
      <c r="E742" s="950" t="s">
        <v>770</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387</v>
      </c>
      <c r="B743" s="361"/>
      <c r="C743" s="361"/>
      <c r="D743" s="361"/>
      <c r="E743" s="950" t="s">
        <v>771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386</v>
      </c>
      <c r="B744" s="361"/>
      <c r="C744" s="361"/>
      <c r="D744" s="361"/>
      <c r="E744" s="950" t="s">
        <v>772</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385</v>
      </c>
      <c r="B745" s="361"/>
      <c r="C745" s="361"/>
      <c r="D745" s="361"/>
      <c r="E745" s="987" t="s">
        <v>773</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542</v>
      </c>
      <c r="B746" s="361"/>
      <c r="C746" s="361"/>
      <c r="D746" s="361"/>
      <c r="E746" s="956" t="s">
        <v>708</v>
      </c>
      <c r="F746" s="954"/>
      <c r="G746" s="954"/>
      <c r="H746" s="100" t="str">
        <f>IF(E746="","","-")</f>
        <v>-</v>
      </c>
      <c r="I746" s="954"/>
      <c r="J746" s="954"/>
      <c r="K746" s="100" t="str">
        <f>IF(I746="","","-")</f>
        <v/>
      </c>
      <c r="L746" s="955">
        <v>15</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504</v>
      </c>
      <c r="B747" s="361"/>
      <c r="C747" s="361"/>
      <c r="D747" s="361"/>
      <c r="E747" s="956" t="s">
        <v>708</v>
      </c>
      <c r="F747" s="954"/>
      <c r="G747" s="954"/>
      <c r="H747" s="100" t="str">
        <f>IF(E747="","","-")</f>
        <v>-</v>
      </c>
      <c r="I747" s="954"/>
      <c r="J747" s="954"/>
      <c r="K747" s="100" t="str">
        <f>IF(I747="","","-")</f>
        <v/>
      </c>
      <c r="L747" s="955">
        <v>13</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379</v>
      </c>
      <c r="B748" s="613"/>
      <c r="C748" s="613"/>
      <c r="D748" s="613"/>
      <c r="E748" s="613"/>
      <c r="F748" s="614"/>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381</v>
      </c>
      <c r="B787" s="627"/>
      <c r="C787" s="627"/>
      <c r="D787" s="627"/>
      <c r="E787" s="627"/>
      <c r="F787" s="628"/>
      <c r="G787" s="593" t="s">
        <v>829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774</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777</v>
      </c>
      <c r="H789" s="669"/>
      <c r="I789" s="669"/>
      <c r="J789" s="669"/>
      <c r="K789" s="670"/>
      <c r="L789" s="662" t="s">
        <v>831</v>
      </c>
      <c r="M789" s="663"/>
      <c r="N789" s="663"/>
      <c r="O789" s="663"/>
      <c r="P789" s="663"/>
      <c r="Q789" s="663"/>
      <c r="R789" s="663"/>
      <c r="S789" s="663"/>
      <c r="T789" s="663"/>
      <c r="U789" s="663"/>
      <c r="V789" s="663"/>
      <c r="W789" s="663"/>
      <c r="X789" s="664"/>
      <c r="Y789" s="382">
        <v>72</v>
      </c>
      <c r="Z789" s="383"/>
      <c r="AA789" s="383"/>
      <c r="AB789" s="800"/>
      <c r="AC789" s="668" t="s">
        <v>786</v>
      </c>
      <c r="AD789" s="669"/>
      <c r="AE789" s="669"/>
      <c r="AF789" s="669"/>
      <c r="AG789" s="670"/>
      <c r="AH789" s="662" t="s">
        <v>794</v>
      </c>
      <c r="AI789" s="663"/>
      <c r="AJ789" s="663"/>
      <c r="AK789" s="663"/>
      <c r="AL789" s="663"/>
      <c r="AM789" s="663"/>
      <c r="AN789" s="663"/>
      <c r="AO789" s="663"/>
      <c r="AP789" s="663"/>
      <c r="AQ789" s="663"/>
      <c r="AR789" s="663"/>
      <c r="AS789" s="663"/>
      <c r="AT789" s="664"/>
      <c r="AU789" s="382">
        <v>222</v>
      </c>
      <c r="AV789" s="383"/>
      <c r="AW789" s="383"/>
      <c r="AX789" s="384"/>
    </row>
    <row r="790" spans="1:51" ht="24.75" customHeight="1" x14ac:dyDescent="0.15">
      <c r="A790" s="629"/>
      <c r="B790" s="630"/>
      <c r="C790" s="630"/>
      <c r="D790" s="630"/>
      <c r="E790" s="630"/>
      <c r="F790" s="631"/>
      <c r="G790" s="604" t="s">
        <v>778</v>
      </c>
      <c r="H790" s="605"/>
      <c r="I790" s="605"/>
      <c r="J790" s="605"/>
      <c r="K790" s="606"/>
      <c r="L790" s="596" t="s">
        <v>782</v>
      </c>
      <c r="M790" s="597"/>
      <c r="N790" s="597"/>
      <c r="O790" s="597"/>
      <c r="P790" s="597"/>
      <c r="Q790" s="597"/>
      <c r="R790" s="597"/>
      <c r="S790" s="597"/>
      <c r="T790" s="597"/>
      <c r="U790" s="597"/>
      <c r="V790" s="597"/>
      <c r="W790" s="597"/>
      <c r="X790" s="598"/>
      <c r="Y790" s="599">
        <v>11</v>
      </c>
      <c r="Z790" s="600"/>
      <c r="AA790" s="600"/>
      <c r="AB790" s="610"/>
      <c r="AC790" s="604" t="s">
        <v>787</v>
      </c>
      <c r="AD790" s="605"/>
      <c r="AE790" s="605"/>
      <c r="AF790" s="605"/>
      <c r="AG790" s="606"/>
      <c r="AH790" s="596" t="s">
        <v>795</v>
      </c>
      <c r="AI790" s="597"/>
      <c r="AJ790" s="597"/>
      <c r="AK790" s="597"/>
      <c r="AL790" s="597"/>
      <c r="AM790" s="597"/>
      <c r="AN790" s="597"/>
      <c r="AO790" s="597"/>
      <c r="AP790" s="597"/>
      <c r="AQ790" s="597"/>
      <c r="AR790" s="597"/>
      <c r="AS790" s="597"/>
      <c r="AT790" s="598"/>
      <c r="AU790" s="599">
        <v>105</v>
      </c>
      <c r="AV790" s="600"/>
      <c r="AW790" s="600"/>
      <c r="AX790" s="601"/>
    </row>
    <row r="791" spans="1:51" ht="24.75" customHeight="1" x14ac:dyDescent="0.15">
      <c r="A791" s="629"/>
      <c r="B791" s="630"/>
      <c r="C791" s="630"/>
      <c r="D791" s="630"/>
      <c r="E791" s="630"/>
      <c r="F791" s="631"/>
      <c r="G791" s="604" t="s">
        <v>779</v>
      </c>
      <c r="H791" s="605"/>
      <c r="I791" s="605"/>
      <c r="J791" s="605"/>
      <c r="K791" s="606"/>
      <c r="L791" s="596" t="s">
        <v>783</v>
      </c>
      <c r="M791" s="597"/>
      <c r="N791" s="597"/>
      <c r="O791" s="597"/>
      <c r="P791" s="597"/>
      <c r="Q791" s="597"/>
      <c r="R791" s="597"/>
      <c r="S791" s="597"/>
      <c r="T791" s="597"/>
      <c r="U791" s="597"/>
      <c r="V791" s="597"/>
      <c r="W791" s="597"/>
      <c r="X791" s="598"/>
      <c r="Y791" s="599">
        <v>3</v>
      </c>
      <c r="Z791" s="600"/>
      <c r="AA791" s="600"/>
      <c r="AB791" s="610"/>
      <c r="AC791" s="604" t="s">
        <v>788</v>
      </c>
      <c r="AD791" s="605"/>
      <c r="AE791" s="605"/>
      <c r="AF791" s="605"/>
      <c r="AG791" s="606"/>
      <c r="AH791" s="596" t="s">
        <v>796</v>
      </c>
      <c r="AI791" s="597"/>
      <c r="AJ791" s="597"/>
      <c r="AK791" s="597"/>
      <c r="AL791" s="597"/>
      <c r="AM791" s="597"/>
      <c r="AN791" s="597"/>
      <c r="AO791" s="597"/>
      <c r="AP791" s="597"/>
      <c r="AQ791" s="597"/>
      <c r="AR791" s="597"/>
      <c r="AS791" s="597"/>
      <c r="AT791" s="598"/>
      <c r="AU791" s="599">
        <v>106</v>
      </c>
      <c r="AV791" s="600"/>
      <c r="AW791" s="600"/>
      <c r="AX791" s="601"/>
    </row>
    <row r="792" spans="1:51" ht="24.75" customHeight="1" x14ac:dyDescent="0.15">
      <c r="A792" s="629"/>
      <c r="B792" s="630"/>
      <c r="C792" s="630"/>
      <c r="D792" s="630"/>
      <c r="E792" s="630"/>
      <c r="F792" s="631"/>
      <c r="G792" s="604" t="s">
        <v>780</v>
      </c>
      <c r="H792" s="605"/>
      <c r="I792" s="605"/>
      <c r="J792" s="605"/>
      <c r="K792" s="606"/>
      <c r="L792" s="596" t="s">
        <v>784</v>
      </c>
      <c r="M792" s="597"/>
      <c r="N792" s="597"/>
      <c r="O792" s="597"/>
      <c r="P792" s="597"/>
      <c r="Q792" s="597"/>
      <c r="R792" s="597"/>
      <c r="S792" s="597"/>
      <c r="T792" s="597"/>
      <c r="U792" s="597"/>
      <c r="V792" s="597"/>
      <c r="W792" s="597"/>
      <c r="X792" s="598"/>
      <c r="Y792" s="599">
        <v>1</v>
      </c>
      <c r="Z792" s="600"/>
      <c r="AA792" s="600"/>
      <c r="AB792" s="610"/>
      <c r="AC792" s="604" t="s">
        <v>789</v>
      </c>
      <c r="AD792" s="605"/>
      <c r="AE792" s="605"/>
      <c r="AF792" s="605"/>
      <c r="AG792" s="606"/>
      <c r="AH792" s="596" t="s">
        <v>797</v>
      </c>
      <c r="AI792" s="597"/>
      <c r="AJ792" s="597"/>
      <c r="AK792" s="597"/>
      <c r="AL792" s="597"/>
      <c r="AM792" s="597"/>
      <c r="AN792" s="597"/>
      <c r="AO792" s="597"/>
      <c r="AP792" s="597"/>
      <c r="AQ792" s="597"/>
      <c r="AR792" s="597"/>
      <c r="AS792" s="597"/>
      <c r="AT792" s="598"/>
      <c r="AU792" s="599">
        <v>51</v>
      </c>
      <c r="AV792" s="600"/>
      <c r="AW792" s="600"/>
      <c r="AX792" s="601"/>
    </row>
    <row r="793" spans="1:51" ht="24.75" customHeight="1" x14ac:dyDescent="0.15">
      <c r="A793" s="629"/>
      <c r="B793" s="630"/>
      <c r="C793" s="630"/>
      <c r="D793" s="630"/>
      <c r="E793" s="630"/>
      <c r="F793" s="631"/>
      <c r="G793" s="604" t="s">
        <v>781</v>
      </c>
      <c r="H793" s="605"/>
      <c r="I793" s="605"/>
      <c r="J793" s="605"/>
      <c r="K793" s="606"/>
      <c r="L793" s="596" t="s">
        <v>785</v>
      </c>
      <c r="M793" s="597"/>
      <c r="N793" s="597"/>
      <c r="O793" s="597"/>
      <c r="P793" s="597"/>
      <c r="Q793" s="597"/>
      <c r="R793" s="597"/>
      <c r="S793" s="597"/>
      <c r="T793" s="597"/>
      <c r="U793" s="597"/>
      <c r="V793" s="597"/>
      <c r="W793" s="597"/>
      <c r="X793" s="598"/>
      <c r="Y793" s="599">
        <v>2</v>
      </c>
      <c r="Z793" s="600"/>
      <c r="AA793" s="600"/>
      <c r="AB793" s="610"/>
      <c r="AC793" s="604" t="s">
        <v>790</v>
      </c>
      <c r="AD793" s="605"/>
      <c r="AE793" s="605"/>
      <c r="AF793" s="605"/>
      <c r="AG793" s="606"/>
      <c r="AH793" s="596" t="s">
        <v>798</v>
      </c>
      <c r="AI793" s="597"/>
      <c r="AJ793" s="597"/>
      <c r="AK793" s="597"/>
      <c r="AL793" s="597"/>
      <c r="AM793" s="597"/>
      <c r="AN793" s="597"/>
      <c r="AO793" s="597"/>
      <c r="AP793" s="597"/>
      <c r="AQ793" s="597"/>
      <c r="AR793" s="597"/>
      <c r="AS793" s="597"/>
      <c r="AT793" s="598"/>
      <c r="AU793" s="599">
        <v>45</v>
      </c>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t="s">
        <v>791</v>
      </c>
      <c r="AD794" s="605"/>
      <c r="AE794" s="605"/>
      <c r="AF794" s="605"/>
      <c r="AG794" s="606"/>
      <c r="AH794" s="596" t="s">
        <v>799</v>
      </c>
      <c r="AI794" s="597"/>
      <c r="AJ794" s="597"/>
      <c r="AK794" s="597"/>
      <c r="AL794" s="597"/>
      <c r="AM794" s="597"/>
      <c r="AN794" s="597"/>
      <c r="AO794" s="597"/>
      <c r="AP794" s="597"/>
      <c r="AQ794" s="597"/>
      <c r="AR794" s="597"/>
      <c r="AS794" s="597"/>
      <c r="AT794" s="598"/>
      <c r="AU794" s="599">
        <v>25</v>
      </c>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t="s">
        <v>792</v>
      </c>
      <c r="AD795" s="605"/>
      <c r="AE795" s="605"/>
      <c r="AF795" s="605"/>
      <c r="AG795" s="606"/>
      <c r="AH795" s="596" t="s">
        <v>800</v>
      </c>
      <c r="AI795" s="597"/>
      <c r="AJ795" s="597"/>
      <c r="AK795" s="597"/>
      <c r="AL795" s="597"/>
      <c r="AM795" s="597"/>
      <c r="AN795" s="597"/>
      <c r="AO795" s="597"/>
      <c r="AP795" s="597"/>
      <c r="AQ795" s="597"/>
      <c r="AR795" s="597"/>
      <c r="AS795" s="597"/>
      <c r="AT795" s="598"/>
      <c r="AU795" s="599">
        <v>4</v>
      </c>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t="s">
        <v>793</v>
      </c>
      <c r="AD796" s="605"/>
      <c r="AE796" s="605"/>
      <c r="AF796" s="605"/>
      <c r="AG796" s="606"/>
      <c r="AH796" s="596" t="s">
        <v>801</v>
      </c>
      <c r="AI796" s="597"/>
      <c r="AJ796" s="597"/>
      <c r="AK796" s="597"/>
      <c r="AL796" s="597"/>
      <c r="AM796" s="597"/>
      <c r="AN796" s="597"/>
      <c r="AO796" s="597"/>
      <c r="AP796" s="597"/>
      <c r="AQ796" s="597"/>
      <c r="AR796" s="597"/>
      <c r="AS796" s="597"/>
      <c r="AT796" s="598"/>
      <c r="AU796" s="599">
        <v>3</v>
      </c>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t="s">
        <v>80</v>
      </c>
      <c r="AD797" s="605"/>
      <c r="AE797" s="605"/>
      <c r="AF797" s="605"/>
      <c r="AG797" s="606"/>
      <c r="AH797" s="596" t="s">
        <v>802</v>
      </c>
      <c r="AI797" s="597"/>
      <c r="AJ797" s="597"/>
      <c r="AK797" s="597"/>
      <c r="AL797" s="597"/>
      <c r="AM797" s="597"/>
      <c r="AN797" s="597"/>
      <c r="AO797" s="597"/>
      <c r="AP797" s="597"/>
      <c r="AQ797" s="597"/>
      <c r="AR797" s="597"/>
      <c r="AS797" s="597"/>
      <c r="AT797" s="598"/>
      <c r="AU797" s="599">
        <v>50</v>
      </c>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89</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611</v>
      </c>
      <c r="AV799" s="827"/>
      <c r="AW799" s="827"/>
      <c r="AX799" s="829"/>
    </row>
    <row r="800" spans="1:51" ht="24.75" customHeight="1" x14ac:dyDescent="0.15">
      <c r="A800" s="629"/>
      <c r="B800" s="630"/>
      <c r="C800" s="630"/>
      <c r="D800" s="630"/>
      <c r="E800" s="630"/>
      <c r="F800" s="631"/>
      <c r="G800" s="593" t="s">
        <v>775</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776</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803</v>
      </c>
      <c r="H802" s="669"/>
      <c r="I802" s="669"/>
      <c r="J802" s="669"/>
      <c r="K802" s="670"/>
      <c r="L802" s="662" t="s">
        <v>805</v>
      </c>
      <c r="M802" s="663"/>
      <c r="N802" s="663"/>
      <c r="O802" s="663"/>
      <c r="P802" s="663"/>
      <c r="Q802" s="663"/>
      <c r="R802" s="663"/>
      <c r="S802" s="663"/>
      <c r="T802" s="663"/>
      <c r="U802" s="663"/>
      <c r="V802" s="663"/>
      <c r="W802" s="663"/>
      <c r="X802" s="664"/>
      <c r="Y802" s="382">
        <v>241</v>
      </c>
      <c r="Z802" s="383"/>
      <c r="AA802" s="383"/>
      <c r="AB802" s="800"/>
      <c r="AC802" s="668" t="s">
        <v>806</v>
      </c>
      <c r="AD802" s="669"/>
      <c r="AE802" s="669"/>
      <c r="AF802" s="669"/>
      <c r="AG802" s="670"/>
      <c r="AH802" s="662" t="s">
        <v>808</v>
      </c>
      <c r="AI802" s="663"/>
      <c r="AJ802" s="663"/>
      <c r="AK802" s="663"/>
      <c r="AL802" s="663"/>
      <c r="AM802" s="663"/>
      <c r="AN802" s="663"/>
      <c r="AO802" s="663"/>
      <c r="AP802" s="663"/>
      <c r="AQ802" s="663"/>
      <c r="AR802" s="663"/>
      <c r="AS802" s="663"/>
      <c r="AT802" s="664"/>
      <c r="AU802" s="382">
        <v>101</v>
      </c>
      <c r="AV802" s="383"/>
      <c r="AW802" s="383"/>
      <c r="AX802" s="384"/>
      <c r="AY802">
        <f t="shared" ref="AY802:AY812" si="115">$AY$800</f>
        <v>2</v>
      </c>
    </row>
    <row r="803" spans="1:51" ht="24.75" customHeight="1" x14ac:dyDescent="0.15">
      <c r="A803" s="629"/>
      <c r="B803" s="630"/>
      <c r="C803" s="630"/>
      <c r="D803" s="630"/>
      <c r="E803" s="630"/>
      <c r="F803" s="631"/>
      <c r="G803" s="604" t="s">
        <v>804</v>
      </c>
      <c r="H803" s="605"/>
      <c r="I803" s="605"/>
      <c r="J803" s="605"/>
      <c r="K803" s="606"/>
      <c r="L803" s="596" t="s">
        <v>830</v>
      </c>
      <c r="M803" s="597"/>
      <c r="N803" s="597"/>
      <c r="O803" s="597"/>
      <c r="P803" s="597"/>
      <c r="Q803" s="597"/>
      <c r="R803" s="597"/>
      <c r="S803" s="597"/>
      <c r="T803" s="597"/>
      <c r="U803" s="597"/>
      <c r="V803" s="597"/>
      <c r="W803" s="597"/>
      <c r="X803" s="598"/>
      <c r="Y803" s="599">
        <v>23</v>
      </c>
      <c r="Z803" s="600"/>
      <c r="AA803" s="600"/>
      <c r="AB803" s="610"/>
      <c r="AC803" s="604" t="s">
        <v>786</v>
      </c>
      <c r="AD803" s="605"/>
      <c r="AE803" s="605"/>
      <c r="AF803" s="605"/>
      <c r="AG803" s="606"/>
      <c r="AH803" s="596"/>
      <c r="AI803" s="597"/>
      <c r="AJ803" s="597"/>
      <c r="AK803" s="597"/>
      <c r="AL803" s="597"/>
      <c r="AM803" s="597"/>
      <c r="AN803" s="597"/>
      <c r="AO803" s="597"/>
      <c r="AP803" s="597"/>
      <c r="AQ803" s="597"/>
      <c r="AR803" s="597"/>
      <c r="AS803" s="597"/>
      <c r="AT803" s="598"/>
      <c r="AU803" s="599">
        <v>31</v>
      </c>
      <c r="AV803" s="600"/>
      <c r="AW803" s="600"/>
      <c r="AX803" s="601"/>
      <c r="AY803">
        <f t="shared" si="115"/>
        <v>2</v>
      </c>
    </row>
    <row r="804" spans="1:51" ht="24.75"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t="s">
        <v>807</v>
      </c>
      <c r="AD804" s="605"/>
      <c r="AE804" s="605"/>
      <c r="AF804" s="605"/>
      <c r="AG804" s="606"/>
      <c r="AH804" s="596" t="s">
        <v>809</v>
      </c>
      <c r="AI804" s="597"/>
      <c r="AJ804" s="597"/>
      <c r="AK804" s="597"/>
      <c r="AL804" s="597"/>
      <c r="AM804" s="597"/>
      <c r="AN804" s="597"/>
      <c r="AO804" s="597"/>
      <c r="AP804" s="597"/>
      <c r="AQ804" s="597"/>
      <c r="AR804" s="597"/>
      <c r="AS804" s="597"/>
      <c r="AT804" s="598"/>
      <c r="AU804" s="599">
        <v>28</v>
      </c>
      <c r="AV804" s="600"/>
      <c r="AW804" s="600"/>
      <c r="AX804" s="601"/>
      <c r="AY804">
        <f t="shared" si="115"/>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264</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160</v>
      </c>
      <c r="AV812" s="827"/>
      <c r="AW812" s="827"/>
      <c r="AX812" s="829"/>
      <c r="AY812">
        <f t="shared" si="115"/>
        <v>2</v>
      </c>
    </row>
    <row r="813" spans="1:51" ht="24.75" customHeight="1" x14ac:dyDescent="0.15">
      <c r="A813" s="629"/>
      <c r="B813" s="630"/>
      <c r="C813" s="630"/>
      <c r="D813" s="630"/>
      <c r="E813" s="630"/>
      <c r="F813" s="631"/>
      <c r="G813" s="593" t="s">
        <v>834</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318</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2</v>
      </c>
    </row>
    <row r="814" spans="1:51" ht="24.75"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832</v>
      </c>
      <c r="H815" s="669"/>
      <c r="I815" s="669"/>
      <c r="J815" s="669"/>
      <c r="K815" s="670"/>
      <c r="L815" s="662" t="s">
        <v>833</v>
      </c>
      <c r="M815" s="663"/>
      <c r="N815" s="663"/>
      <c r="O815" s="663"/>
      <c r="P815" s="663"/>
      <c r="Q815" s="663"/>
      <c r="R815" s="663"/>
      <c r="S815" s="663"/>
      <c r="T815" s="663"/>
      <c r="U815" s="663"/>
      <c r="V815" s="663"/>
      <c r="W815" s="663"/>
      <c r="X815" s="664"/>
      <c r="Y815" s="382">
        <v>189</v>
      </c>
      <c r="Z815" s="383"/>
      <c r="AA815" s="383"/>
      <c r="AB815" s="800"/>
      <c r="AC815" s="668" t="s">
        <v>873</v>
      </c>
      <c r="AD815" s="669"/>
      <c r="AE815" s="669"/>
      <c r="AF815" s="669"/>
      <c r="AG815" s="670"/>
      <c r="AH815" s="662" t="s">
        <v>874</v>
      </c>
      <c r="AI815" s="663"/>
      <c r="AJ815" s="663"/>
      <c r="AK815" s="663"/>
      <c r="AL815" s="663"/>
      <c r="AM815" s="663"/>
      <c r="AN815" s="663"/>
      <c r="AO815" s="663"/>
      <c r="AP815" s="663"/>
      <c r="AQ815" s="663"/>
      <c r="AR815" s="663"/>
      <c r="AS815" s="663"/>
      <c r="AT815" s="664"/>
      <c r="AU815" s="382" t="s">
        <v>873</v>
      </c>
      <c r="AV815" s="383"/>
      <c r="AW815" s="383"/>
      <c r="AX815" s="384"/>
      <c r="AY815">
        <f t="shared" ref="AY815:AY825" si="116">$AY$813</f>
        <v>2</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2</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2</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x14ac:dyDescent="0.15">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189</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2</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341</v>
      </c>
      <c r="AM839" s="276"/>
      <c r="AN839" s="27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335</v>
      </c>
      <c r="AD844" s="152"/>
      <c r="AE844" s="152"/>
      <c r="AF844" s="152"/>
      <c r="AG844" s="152"/>
      <c r="AH844" s="362" t="s">
        <v>362</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819</v>
      </c>
      <c r="D845" s="343"/>
      <c r="E845" s="343"/>
      <c r="F845" s="343"/>
      <c r="G845" s="343"/>
      <c r="H845" s="343"/>
      <c r="I845" s="343"/>
      <c r="J845" s="344">
        <v>7000020250007</v>
      </c>
      <c r="K845" s="345"/>
      <c r="L845" s="345"/>
      <c r="M845" s="345"/>
      <c r="N845" s="345"/>
      <c r="O845" s="345"/>
      <c r="P845" s="346" t="s">
        <v>810</v>
      </c>
      <c r="Q845" s="346"/>
      <c r="R845" s="346"/>
      <c r="S845" s="346"/>
      <c r="T845" s="346"/>
      <c r="U845" s="346"/>
      <c r="V845" s="346"/>
      <c r="W845" s="346"/>
      <c r="X845" s="346"/>
      <c r="Y845" s="347">
        <v>89</v>
      </c>
      <c r="Z845" s="348"/>
      <c r="AA845" s="348"/>
      <c r="AB845" s="349"/>
      <c r="AC845" s="350" t="s">
        <v>811</v>
      </c>
      <c r="AD845" s="351"/>
      <c r="AE845" s="351"/>
      <c r="AF845" s="351"/>
      <c r="AG845" s="351"/>
      <c r="AH845" s="366">
        <v>1</v>
      </c>
      <c r="AI845" s="367"/>
      <c r="AJ845" s="367"/>
      <c r="AK845" s="367"/>
      <c r="AL845" s="354">
        <v>100</v>
      </c>
      <c r="AM845" s="355"/>
      <c r="AN845" s="355"/>
      <c r="AO845" s="356"/>
      <c r="AP845" s="357" t="s">
        <v>716</v>
      </c>
      <c r="AQ845" s="357"/>
      <c r="AR845" s="357"/>
      <c r="AS845" s="357"/>
      <c r="AT845" s="357"/>
      <c r="AU845" s="357"/>
      <c r="AV845" s="357"/>
      <c r="AW845" s="357"/>
      <c r="AX845" s="357"/>
    </row>
    <row r="846" spans="1:51" ht="30" customHeight="1" x14ac:dyDescent="0.15">
      <c r="A846" s="370">
        <v>2</v>
      </c>
      <c r="B846" s="370">
        <v>1</v>
      </c>
      <c r="C846" s="358" t="s">
        <v>820</v>
      </c>
      <c r="D846" s="343"/>
      <c r="E846" s="343"/>
      <c r="F846" s="343"/>
      <c r="G846" s="343"/>
      <c r="H846" s="343"/>
      <c r="I846" s="343"/>
      <c r="J846" s="344">
        <v>7000020070009</v>
      </c>
      <c r="K846" s="345"/>
      <c r="L846" s="345"/>
      <c r="M846" s="345"/>
      <c r="N846" s="345"/>
      <c r="O846" s="345"/>
      <c r="P846" s="346" t="s">
        <v>810</v>
      </c>
      <c r="Q846" s="346"/>
      <c r="R846" s="346"/>
      <c r="S846" s="346"/>
      <c r="T846" s="346"/>
      <c r="U846" s="346"/>
      <c r="V846" s="346"/>
      <c r="W846" s="346"/>
      <c r="X846" s="346"/>
      <c r="Y846" s="347">
        <v>82</v>
      </c>
      <c r="Z846" s="348"/>
      <c r="AA846" s="348"/>
      <c r="AB846" s="349"/>
      <c r="AC846" s="350" t="s">
        <v>811</v>
      </c>
      <c r="AD846" s="351"/>
      <c r="AE846" s="351"/>
      <c r="AF846" s="351"/>
      <c r="AG846" s="351"/>
      <c r="AH846" s="366">
        <v>1</v>
      </c>
      <c r="AI846" s="367"/>
      <c r="AJ846" s="367"/>
      <c r="AK846" s="367"/>
      <c r="AL846" s="354">
        <v>100</v>
      </c>
      <c r="AM846" s="355"/>
      <c r="AN846" s="355"/>
      <c r="AO846" s="356"/>
      <c r="AP846" s="357" t="s">
        <v>716</v>
      </c>
      <c r="AQ846" s="357"/>
      <c r="AR846" s="357"/>
      <c r="AS846" s="357"/>
      <c r="AT846" s="357"/>
      <c r="AU846" s="357"/>
      <c r="AV846" s="357"/>
      <c r="AW846" s="357"/>
      <c r="AX846" s="357"/>
      <c r="AY846">
        <f>COUNTA($C$846)</f>
        <v>1</v>
      </c>
    </row>
    <row r="847" spans="1:51" ht="30" customHeight="1" x14ac:dyDescent="0.15">
      <c r="A847" s="370">
        <v>3</v>
      </c>
      <c r="B847" s="370">
        <v>1</v>
      </c>
      <c r="C847" s="358" t="s">
        <v>821</v>
      </c>
      <c r="D847" s="343"/>
      <c r="E847" s="343"/>
      <c r="F847" s="343"/>
      <c r="G847" s="343"/>
      <c r="H847" s="343"/>
      <c r="I847" s="343"/>
      <c r="J847" s="344">
        <v>1000020380008</v>
      </c>
      <c r="K847" s="345"/>
      <c r="L847" s="345"/>
      <c r="M847" s="345"/>
      <c r="N847" s="345"/>
      <c r="O847" s="345"/>
      <c r="P847" s="359" t="s">
        <v>810</v>
      </c>
      <c r="Q847" s="346"/>
      <c r="R847" s="346"/>
      <c r="S847" s="346"/>
      <c r="T847" s="346"/>
      <c r="U847" s="346"/>
      <c r="V847" s="346"/>
      <c r="W847" s="346"/>
      <c r="X847" s="346"/>
      <c r="Y847" s="347">
        <v>65</v>
      </c>
      <c r="Z847" s="348"/>
      <c r="AA847" s="348"/>
      <c r="AB847" s="349"/>
      <c r="AC847" s="350" t="s">
        <v>811</v>
      </c>
      <c r="AD847" s="351"/>
      <c r="AE847" s="351"/>
      <c r="AF847" s="351"/>
      <c r="AG847" s="351"/>
      <c r="AH847" s="352">
        <v>1</v>
      </c>
      <c r="AI847" s="353"/>
      <c r="AJ847" s="353"/>
      <c r="AK847" s="353"/>
      <c r="AL847" s="354">
        <v>100</v>
      </c>
      <c r="AM847" s="355"/>
      <c r="AN847" s="355"/>
      <c r="AO847" s="356"/>
      <c r="AP847" s="357" t="s">
        <v>716</v>
      </c>
      <c r="AQ847" s="357"/>
      <c r="AR847" s="357"/>
      <c r="AS847" s="357"/>
      <c r="AT847" s="357"/>
      <c r="AU847" s="357"/>
      <c r="AV847" s="357"/>
      <c r="AW847" s="357"/>
      <c r="AX847" s="357"/>
      <c r="AY847">
        <f>COUNTA($C$847)</f>
        <v>1</v>
      </c>
    </row>
    <row r="848" spans="1:51" ht="30" customHeight="1" x14ac:dyDescent="0.15">
      <c r="A848" s="370">
        <v>4</v>
      </c>
      <c r="B848" s="370">
        <v>1</v>
      </c>
      <c r="C848" s="358" t="s">
        <v>822</v>
      </c>
      <c r="D848" s="343"/>
      <c r="E848" s="343"/>
      <c r="F848" s="343"/>
      <c r="G848" s="343"/>
      <c r="H848" s="343"/>
      <c r="I848" s="343"/>
      <c r="J848" s="344">
        <v>4000020270008</v>
      </c>
      <c r="K848" s="345"/>
      <c r="L848" s="345"/>
      <c r="M848" s="345"/>
      <c r="N848" s="345"/>
      <c r="O848" s="345"/>
      <c r="P848" s="359" t="s">
        <v>810</v>
      </c>
      <c r="Q848" s="346"/>
      <c r="R848" s="346"/>
      <c r="S848" s="346"/>
      <c r="T848" s="346"/>
      <c r="U848" s="346"/>
      <c r="V848" s="346"/>
      <c r="W848" s="346"/>
      <c r="X848" s="346"/>
      <c r="Y848" s="347">
        <v>45</v>
      </c>
      <c r="Z848" s="348"/>
      <c r="AA848" s="348"/>
      <c r="AB848" s="349"/>
      <c r="AC848" s="350" t="s">
        <v>811</v>
      </c>
      <c r="AD848" s="351"/>
      <c r="AE848" s="351"/>
      <c r="AF848" s="351"/>
      <c r="AG848" s="351"/>
      <c r="AH848" s="352">
        <v>1</v>
      </c>
      <c r="AI848" s="353"/>
      <c r="AJ848" s="353"/>
      <c r="AK848" s="353"/>
      <c r="AL848" s="354">
        <v>100</v>
      </c>
      <c r="AM848" s="355"/>
      <c r="AN848" s="355"/>
      <c r="AO848" s="356"/>
      <c r="AP848" s="357" t="s">
        <v>716</v>
      </c>
      <c r="AQ848" s="357"/>
      <c r="AR848" s="357"/>
      <c r="AS848" s="357"/>
      <c r="AT848" s="357"/>
      <c r="AU848" s="357"/>
      <c r="AV848" s="357"/>
      <c r="AW848" s="357"/>
      <c r="AX848" s="357"/>
      <c r="AY848">
        <f>COUNTA($C$848)</f>
        <v>1</v>
      </c>
    </row>
    <row r="849" spans="1:51" ht="30" customHeight="1" x14ac:dyDescent="0.15">
      <c r="A849" s="370">
        <v>5</v>
      </c>
      <c r="B849" s="370">
        <v>1</v>
      </c>
      <c r="C849" s="358" t="s">
        <v>823</v>
      </c>
      <c r="D849" s="343"/>
      <c r="E849" s="343"/>
      <c r="F849" s="343"/>
      <c r="G849" s="343"/>
      <c r="H849" s="343"/>
      <c r="I849" s="343"/>
      <c r="J849" s="344">
        <v>6000020400009</v>
      </c>
      <c r="K849" s="345"/>
      <c r="L849" s="345"/>
      <c r="M849" s="345"/>
      <c r="N849" s="345"/>
      <c r="O849" s="345"/>
      <c r="P849" s="346" t="s">
        <v>810</v>
      </c>
      <c r="Q849" s="346"/>
      <c r="R849" s="346"/>
      <c r="S849" s="346"/>
      <c r="T849" s="346"/>
      <c r="U849" s="346"/>
      <c r="V849" s="346"/>
      <c r="W849" s="346"/>
      <c r="X849" s="346"/>
      <c r="Y849" s="347">
        <v>39</v>
      </c>
      <c r="Z849" s="348"/>
      <c r="AA849" s="348"/>
      <c r="AB849" s="349"/>
      <c r="AC849" s="350" t="s">
        <v>811</v>
      </c>
      <c r="AD849" s="351"/>
      <c r="AE849" s="351"/>
      <c r="AF849" s="351"/>
      <c r="AG849" s="351"/>
      <c r="AH849" s="352">
        <v>1</v>
      </c>
      <c r="AI849" s="353"/>
      <c r="AJ849" s="353"/>
      <c r="AK849" s="353"/>
      <c r="AL849" s="354">
        <v>100</v>
      </c>
      <c r="AM849" s="355"/>
      <c r="AN849" s="355"/>
      <c r="AO849" s="356"/>
      <c r="AP849" s="357" t="s">
        <v>716</v>
      </c>
      <c r="AQ849" s="357"/>
      <c r="AR849" s="357"/>
      <c r="AS849" s="357"/>
      <c r="AT849" s="357"/>
      <c r="AU849" s="357"/>
      <c r="AV849" s="357"/>
      <c r="AW849" s="357"/>
      <c r="AX849" s="357"/>
      <c r="AY849">
        <f>COUNTA($C$849)</f>
        <v>1</v>
      </c>
    </row>
    <row r="850" spans="1:51" ht="30" customHeight="1" x14ac:dyDescent="0.15">
      <c r="A850" s="370">
        <v>6</v>
      </c>
      <c r="B850" s="370">
        <v>1</v>
      </c>
      <c r="C850" s="358" t="s">
        <v>824</v>
      </c>
      <c r="D850" s="343"/>
      <c r="E850" s="343"/>
      <c r="F850" s="343"/>
      <c r="G850" s="343"/>
      <c r="H850" s="343"/>
      <c r="I850" s="343"/>
      <c r="J850" s="344">
        <v>7000020340006</v>
      </c>
      <c r="K850" s="345"/>
      <c r="L850" s="345"/>
      <c r="M850" s="345"/>
      <c r="N850" s="345"/>
      <c r="O850" s="345"/>
      <c r="P850" s="346" t="s">
        <v>810</v>
      </c>
      <c r="Q850" s="346"/>
      <c r="R850" s="346"/>
      <c r="S850" s="346"/>
      <c r="T850" s="346"/>
      <c r="U850" s="346"/>
      <c r="V850" s="346"/>
      <c r="W850" s="346"/>
      <c r="X850" s="346"/>
      <c r="Y850" s="347">
        <v>34</v>
      </c>
      <c r="Z850" s="348"/>
      <c r="AA850" s="348"/>
      <c r="AB850" s="349"/>
      <c r="AC850" s="350" t="s">
        <v>811</v>
      </c>
      <c r="AD850" s="351"/>
      <c r="AE850" s="351"/>
      <c r="AF850" s="351"/>
      <c r="AG850" s="351"/>
      <c r="AH850" s="352">
        <v>1</v>
      </c>
      <c r="AI850" s="353"/>
      <c r="AJ850" s="353"/>
      <c r="AK850" s="353"/>
      <c r="AL850" s="354">
        <v>100</v>
      </c>
      <c r="AM850" s="355"/>
      <c r="AN850" s="355"/>
      <c r="AO850" s="356"/>
      <c r="AP850" s="357" t="s">
        <v>716</v>
      </c>
      <c r="AQ850" s="357"/>
      <c r="AR850" s="357"/>
      <c r="AS850" s="357"/>
      <c r="AT850" s="357"/>
      <c r="AU850" s="357"/>
      <c r="AV850" s="357"/>
      <c r="AW850" s="357"/>
      <c r="AX850" s="357"/>
      <c r="AY850">
        <f>COUNTA($C$850)</f>
        <v>1</v>
      </c>
    </row>
    <row r="851" spans="1:51" ht="30" customHeight="1" x14ac:dyDescent="0.15">
      <c r="A851" s="370">
        <v>7</v>
      </c>
      <c r="B851" s="370">
        <v>1</v>
      </c>
      <c r="C851" s="358" t="s">
        <v>825</v>
      </c>
      <c r="D851" s="343"/>
      <c r="E851" s="343"/>
      <c r="F851" s="343"/>
      <c r="G851" s="343"/>
      <c r="H851" s="343"/>
      <c r="I851" s="343"/>
      <c r="J851" s="344">
        <v>4000020030007</v>
      </c>
      <c r="K851" s="345"/>
      <c r="L851" s="345"/>
      <c r="M851" s="345"/>
      <c r="N851" s="345"/>
      <c r="O851" s="345"/>
      <c r="P851" s="346" t="s">
        <v>810</v>
      </c>
      <c r="Q851" s="346"/>
      <c r="R851" s="346"/>
      <c r="S851" s="346"/>
      <c r="T851" s="346"/>
      <c r="U851" s="346"/>
      <c r="V851" s="346"/>
      <c r="W851" s="346"/>
      <c r="X851" s="346"/>
      <c r="Y851" s="347">
        <v>33</v>
      </c>
      <c r="Z851" s="348"/>
      <c r="AA851" s="348"/>
      <c r="AB851" s="349"/>
      <c r="AC851" s="350" t="s">
        <v>811</v>
      </c>
      <c r="AD851" s="351"/>
      <c r="AE851" s="351"/>
      <c r="AF851" s="351"/>
      <c r="AG851" s="351"/>
      <c r="AH851" s="352">
        <v>1</v>
      </c>
      <c r="AI851" s="353"/>
      <c r="AJ851" s="353"/>
      <c r="AK851" s="353"/>
      <c r="AL851" s="354">
        <v>100</v>
      </c>
      <c r="AM851" s="355"/>
      <c r="AN851" s="355"/>
      <c r="AO851" s="356"/>
      <c r="AP851" s="357" t="s">
        <v>716</v>
      </c>
      <c r="AQ851" s="357"/>
      <c r="AR851" s="357"/>
      <c r="AS851" s="357"/>
      <c r="AT851" s="357"/>
      <c r="AU851" s="357"/>
      <c r="AV851" s="357"/>
      <c r="AW851" s="357"/>
      <c r="AX851" s="357"/>
      <c r="AY851">
        <f>COUNTA($C$851)</f>
        <v>1</v>
      </c>
    </row>
    <row r="852" spans="1:51" ht="30" customHeight="1" x14ac:dyDescent="0.15">
      <c r="A852" s="370">
        <v>8</v>
      </c>
      <c r="B852" s="370">
        <v>1</v>
      </c>
      <c r="C852" s="358" t="s">
        <v>826</v>
      </c>
      <c r="D852" s="343"/>
      <c r="E852" s="343"/>
      <c r="F852" s="343"/>
      <c r="G852" s="343"/>
      <c r="H852" s="343"/>
      <c r="I852" s="343"/>
      <c r="J852" s="344">
        <v>2000020020001</v>
      </c>
      <c r="K852" s="345"/>
      <c r="L852" s="345"/>
      <c r="M852" s="345"/>
      <c r="N852" s="345"/>
      <c r="O852" s="345"/>
      <c r="P852" s="346" t="s">
        <v>810</v>
      </c>
      <c r="Q852" s="346"/>
      <c r="R852" s="346"/>
      <c r="S852" s="346"/>
      <c r="T852" s="346"/>
      <c r="U852" s="346"/>
      <c r="V852" s="346"/>
      <c r="W852" s="346"/>
      <c r="X852" s="346"/>
      <c r="Y852" s="347">
        <v>31</v>
      </c>
      <c r="Z852" s="348"/>
      <c r="AA852" s="348"/>
      <c r="AB852" s="349"/>
      <c r="AC852" s="350" t="s">
        <v>811</v>
      </c>
      <c r="AD852" s="351"/>
      <c r="AE852" s="351"/>
      <c r="AF852" s="351"/>
      <c r="AG852" s="351"/>
      <c r="AH852" s="352">
        <v>1</v>
      </c>
      <c r="AI852" s="353"/>
      <c r="AJ852" s="353"/>
      <c r="AK852" s="353"/>
      <c r="AL852" s="354">
        <v>100</v>
      </c>
      <c r="AM852" s="355"/>
      <c r="AN852" s="355"/>
      <c r="AO852" s="356"/>
      <c r="AP852" s="357" t="s">
        <v>716</v>
      </c>
      <c r="AQ852" s="357"/>
      <c r="AR852" s="357"/>
      <c r="AS852" s="357"/>
      <c r="AT852" s="357"/>
      <c r="AU852" s="357"/>
      <c r="AV852" s="357"/>
      <c r="AW852" s="357"/>
      <c r="AX852" s="357"/>
      <c r="AY852">
        <f>COUNTA($C$852)</f>
        <v>1</v>
      </c>
    </row>
    <row r="853" spans="1:51" ht="30" customHeight="1" x14ac:dyDescent="0.15">
      <c r="A853" s="370">
        <v>9</v>
      </c>
      <c r="B853" s="370">
        <v>1</v>
      </c>
      <c r="C853" s="358" t="s">
        <v>827</v>
      </c>
      <c r="D853" s="343"/>
      <c r="E853" s="343"/>
      <c r="F853" s="343"/>
      <c r="G853" s="343"/>
      <c r="H853" s="343"/>
      <c r="I853" s="343"/>
      <c r="J853" s="344">
        <v>1000020140007</v>
      </c>
      <c r="K853" s="345"/>
      <c r="L853" s="345"/>
      <c r="M853" s="345"/>
      <c r="N853" s="345"/>
      <c r="O853" s="345"/>
      <c r="P853" s="346" t="s">
        <v>810</v>
      </c>
      <c r="Q853" s="346"/>
      <c r="R853" s="346"/>
      <c r="S853" s="346"/>
      <c r="T853" s="346"/>
      <c r="U853" s="346"/>
      <c r="V853" s="346"/>
      <c r="W853" s="346"/>
      <c r="X853" s="346"/>
      <c r="Y853" s="347">
        <v>25</v>
      </c>
      <c r="Z853" s="348"/>
      <c r="AA853" s="348"/>
      <c r="AB853" s="349"/>
      <c r="AC853" s="350" t="s">
        <v>811</v>
      </c>
      <c r="AD853" s="351"/>
      <c r="AE853" s="351"/>
      <c r="AF853" s="351"/>
      <c r="AG853" s="351"/>
      <c r="AH853" s="352">
        <v>1</v>
      </c>
      <c r="AI853" s="353"/>
      <c r="AJ853" s="353"/>
      <c r="AK853" s="353"/>
      <c r="AL853" s="354">
        <v>100</v>
      </c>
      <c r="AM853" s="355"/>
      <c r="AN853" s="355"/>
      <c r="AO853" s="356"/>
      <c r="AP853" s="357" t="s">
        <v>716</v>
      </c>
      <c r="AQ853" s="357"/>
      <c r="AR853" s="357"/>
      <c r="AS853" s="357"/>
      <c r="AT853" s="357"/>
      <c r="AU853" s="357"/>
      <c r="AV853" s="357"/>
      <c r="AW853" s="357"/>
      <c r="AX853" s="357"/>
      <c r="AY853">
        <f>COUNTA($C$853)</f>
        <v>1</v>
      </c>
    </row>
    <row r="854" spans="1:51" ht="30" customHeight="1" x14ac:dyDescent="0.15">
      <c r="A854" s="370">
        <v>10</v>
      </c>
      <c r="B854" s="370">
        <v>1</v>
      </c>
      <c r="C854" s="358" t="s">
        <v>828</v>
      </c>
      <c r="D854" s="343"/>
      <c r="E854" s="343"/>
      <c r="F854" s="343"/>
      <c r="G854" s="343"/>
      <c r="H854" s="343"/>
      <c r="I854" s="343"/>
      <c r="J854" s="344">
        <v>8000020460001</v>
      </c>
      <c r="K854" s="345"/>
      <c r="L854" s="345"/>
      <c r="M854" s="345"/>
      <c r="N854" s="345"/>
      <c r="O854" s="345"/>
      <c r="P854" s="346" t="s">
        <v>810</v>
      </c>
      <c r="Q854" s="346"/>
      <c r="R854" s="346"/>
      <c r="S854" s="346"/>
      <c r="T854" s="346"/>
      <c r="U854" s="346"/>
      <c r="V854" s="346"/>
      <c r="W854" s="346"/>
      <c r="X854" s="346"/>
      <c r="Y854" s="347">
        <v>24</v>
      </c>
      <c r="Z854" s="348"/>
      <c r="AA854" s="348"/>
      <c r="AB854" s="349"/>
      <c r="AC854" s="350" t="s">
        <v>811</v>
      </c>
      <c r="AD854" s="351"/>
      <c r="AE854" s="351"/>
      <c r="AF854" s="351"/>
      <c r="AG854" s="351"/>
      <c r="AH854" s="352">
        <v>1</v>
      </c>
      <c r="AI854" s="353"/>
      <c r="AJ854" s="353"/>
      <c r="AK854" s="353"/>
      <c r="AL854" s="354">
        <v>100</v>
      </c>
      <c r="AM854" s="355"/>
      <c r="AN854" s="355"/>
      <c r="AO854" s="356"/>
      <c r="AP854" s="357" t="s">
        <v>716</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335</v>
      </c>
      <c r="AD877" s="152"/>
      <c r="AE877" s="152"/>
      <c r="AF877" s="152"/>
      <c r="AG877" s="152"/>
      <c r="AH877" s="362" t="s">
        <v>362</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8.75" customHeight="1" x14ac:dyDescent="0.15">
      <c r="A878" s="370">
        <v>1</v>
      </c>
      <c r="B878" s="370">
        <v>1</v>
      </c>
      <c r="C878" s="343" t="s">
        <v>812</v>
      </c>
      <c r="D878" s="343"/>
      <c r="E878" s="343"/>
      <c r="F878" s="343"/>
      <c r="G878" s="343"/>
      <c r="H878" s="343"/>
      <c r="I878" s="343"/>
      <c r="J878" s="344">
        <v>6040005001380</v>
      </c>
      <c r="K878" s="345"/>
      <c r="L878" s="345"/>
      <c r="M878" s="345"/>
      <c r="N878" s="345"/>
      <c r="O878" s="345"/>
      <c r="P878" s="346" t="s">
        <v>813</v>
      </c>
      <c r="Q878" s="346"/>
      <c r="R878" s="346"/>
      <c r="S878" s="346"/>
      <c r="T878" s="346"/>
      <c r="U878" s="346"/>
      <c r="V878" s="346"/>
      <c r="W878" s="346"/>
      <c r="X878" s="346"/>
      <c r="Y878" s="347">
        <v>611</v>
      </c>
      <c r="Z878" s="348"/>
      <c r="AA878" s="348"/>
      <c r="AB878" s="349"/>
      <c r="AC878" s="350" t="s">
        <v>814</v>
      </c>
      <c r="AD878" s="351"/>
      <c r="AE878" s="351"/>
      <c r="AF878" s="351"/>
      <c r="AG878" s="351"/>
      <c r="AH878" s="366">
        <v>1</v>
      </c>
      <c r="AI878" s="367"/>
      <c r="AJ878" s="367"/>
      <c r="AK878" s="367"/>
      <c r="AL878" s="354">
        <v>100</v>
      </c>
      <c r="AM878" s="355"/>
      <c r="AN878" s="355"/>
      <c r="AO878" s="356"/>
      <c r="AP878" s="357" t="s">
        <v>716</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335</v>
      </c>
      <c r="AD910" s="152"/>
      <c r="AE910" s="152"/>
      <c r="AF910" s="152"/>
      <c r="AG910" s="152"/>
      <c r="AH910" s="362" t="s">
        <v>362</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58.5" customHeight="1" x14ac:dyDescent="0.15">
      <c r="A911" s="370">
        <v>1</v>
      </c>
      <c r="B911" s="370">
        <v>1</v>
      </c>
      <c r="C911" s="343" t="s">
        <v>815</v>
      </c>
      <c r="D911" s="343"/>
      <c r="E911" s="343"/>
      <c r="F911" s="343"/>
      <c r="G911" s="343"/>
      <c r="H911" s="343"/>
      <c r="I911" s="343"/>
      <c r="J911" s="344">
        <v>6050005002007</v>
      </c>
      <c r="K911" s="345"/>
      <c r="L911" s="345"/>
      <c r="M911" s="345"/>
      <c r="N911" s="345"/>
      <c r="O911" s="345"/>
      <c r="P911" s="346" t="s">
        <v>816</v>
      </c>
      <c r="Q911" s="346"/>
      <c r="R911" s="346"/>
      <c r="S911" s="346"/>
      <c r="T911" s="346"/>
      <c r="U911" s="346"/>
      <c r="V911" s="346"/>
      <c r="W911" s="346"/>
      <c r="X911" s="346"/>
      <c r="Y911" s="347">
        <v>264</v>
      </c>
      <c r="Z911" s="348"/>
      <c r="AA911" s="348"/>
      <c r="AB911" s="349"/>
      <c r="AC911" s="350" t="s">
        <v>817</v>
      </c>
      <c r="AD911" s="351"/>
      <c r="AE911" s="351"/>
      <c r="AF911" s="351"/>
      <c r="AG911" s="351"/>
      <c r="AH911" s="366">
        <v>1</v>
      </c>
      <c r="AI911" s="367"/>
      <c r="AJ911" s="367"/>
      <c r="AK911" s="367"/>
      <c r="AL911" s="354">
        <v>98</v>
      </c>
      <c r="AM911" s="355"/>
      <c r="AN911" s="355"/>
      <c r="AO911" s="356"/>
      <c r="AP911" s="357" t="s">
        <v>716</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335</v>
      </c>
      <c r="AD943" s="152"/>
      <c r="AE943" s="152"/>
      <c r="AF943" s="152"/>
      <c r="AG943" s="152"/>
      <c r="AH943" s="362" t="s">
        <v>362</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0">
        <v>1</v>
      </c>
      <c r="B944" s="370">
        <v>1</v>
      </c>
      <c r="C944" s="343" t="s">
        <v>812</v>
      </c>
      <c r="D944" s="343"/>
      <c r="E944" s="343"/>
      <c r="F944" s="343"/>
      <c r="G944" s="343"/>
      <c r="H944" s="343"/>
      <c r="I944" s="343"/>
      <c r="J944" s="344">
        <v>6040005001380</v>
      </c>
      <c r="K944" s="345"/>
      <c r="L944" s="345"/>
      <c r="M944" s="345"/>
      <c r="N944" s="345"/>
      <c r="O944" s="345"/>
      <c r="P944" s="346" t="s">
        <v>818</v>
      </c>
      <c r="Q944" s="346"/>
      <c r="R944" s="346"/>
      <c r="S944" s="346"/>
      <c r="T944" s="346"/>
      <c r="U944" s="346"/>
      <c r="V944" s="346"/>
      <c r="W944" s="346"/>
      <c r="X944" s="346"/>
      <c r="Y944" s="347">
        <v>160</v>
      </c>
      <c r="Z944" s="348"/>
      <c r="AA944" s="348"/>
      <c r="AB944" s="349"/>
      <c r="AC944" s="350" t="s">
        <v>817</v>
      </c>
      <c r="AD944" s="351"/>
      <c r="AE944" s="351"/>
      <c r="AF944" s="351"/>
      <c r="AG944" s="351"/>
      <c r="AH944" s="366">
        <v>1</v>
      </c>
      <c r="AI944" s="367"/>
      <c r="AJ944" s="367"/>
      <c r="AK944" s="367"/>
      <c r="AL944" s="354">
        <v>100</v>
      </c>
      <c r="AM944" s="355"/>
      <c r="AN944" s="355"/>
      <c r="AO944" s="356"/>
      <c r="AP944" s="357" t="s">
        <v>716</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335</v>
      </c>
      <c r="AD976" s="152"/>
      <c r="AE976" s="152"/>
      <c r="AF976" s="152"/>
      <c r="AG976" s="152"/>
      <c r="AH976" s="362" t="s">
        <v>362</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customHeight="1" x14ac:dyDescent="0.15">
      <c r="A977" s="370">
        <v>1</v>
      </c>
      <c r="B977" s="370">
        <v>1</v>
      </c>
      <c r="C977" s="343" t="s">
        <v>835</v>
      </c>
      <c r="D977" s="343"/>
      <c r="E977" s="343"/>
      <c r="F977" s="343"/>
      <c r="G977" s="343"/>
      <c r="H977" s="343"/>
      <c r="I977" s="343"/>
      <c r="J977" s="344">
        <v>3180001031924</v>
      </c>
      <c r="K977" s="345"/>
      <c r="L977" s="345"/>
      <c r="M977" s="345"/>
      <c r="N977" s="345"/>
      <c r="O977" s="345"/>
      <c r="P977" s="346" t="s">
        <v>837</v>
      </c>
      <c r="Q977" s="346"/>
      <c r="R977" s="346"/>
      <c r="S977" s="346"/>
      <c r="T977" s="346"/>
      <c r="U977" s="346"/>
      <c r="V977" s="346"/>
      <c r="W977" s="346"/>
      <c r="X977" s="346"/>
      <c r="Y977" s="347">
        <v>189</v>
      </c>
      <c r="Z977" s="348"/>
      <c r="AA977" s="348"/>
      <c r="AB977" s="349"/>
      <c r="AC977" s="350" t="s">
        <v>367</v>
      </c>
      <c r="AD977" s="351"/>
      <c r="AE977" s="351"/>
      <c r="AF977" s="351"/>
      <c r="AG977" s="351"/>
      <c r="AH977" s="366">
        <v>1</v>
      </c>
      <c r="AI977" s="367"/>
      <c r="AJ977" s="367"/>
      <c r="AK977" s="367"/>
      <c r="AL977" s="354">
        <v>99.93</v>
      </c>
      <c r="AM977" s="355"/>
      <c r="AN977" s="355"/>
      <c r="AO977" s="356"/>
      <c r="AP977" s="357" t="s">
        <v>871</v>
      </c>
      <c r="AQ977" s="357"/>
      <c r="AR977" s="357"/>
      <c r="AS977" s="357"/>
      <c r="AT977" s="357"/>
      <c r="AU977" s="357"/>
      <c r="AV977" s="357"/>
      <c r="AW977" s="357"/>
      <c r="AX977" s="357"/>
      <c r="AY977">
        <f t="shared" si="121"/>
        <v>1</v>
      </c>
    </row>
    <row r="978" spans="1:51" ht="30" customHeight="1" x14ac:dyDescent="0.15">
      <c r="A978" s="370">
        <v>2</v>
      </c>
      <c r="B978" s="370">
        <v>1</v>
      </c>
      <c r="C978" s="343" t="s">
        <v>836</v>
      </c>
      <c r="D978" s="343"/>
      <c r="E978" s="343"/>
      <c r="F978" s="343"/>
      <c r="G978" s="343"/>
      <c r="H978" s="343"/>
      <c r="I978" s="343"/>
      <c r="J978" s="344">
        <v>2010001034531</v>
      </c>
      <c r="K978" s="345"/>
      <c r="L978" s="345"/>
      <c r="M978" s="345"/>
      <c r="N978" s="345"/>
      <c r="O978" s="345"/>
      <c r="P978" s="346" t="s">
        <v>838</v>
      </c>
      <c r="Q978" s="346"/>
      <c r="R978" s="346"/>
      <c r="S978" s="346"/>
      <c r="T978" s="346"/>
      <c r="U978" s="346"/>
      <c r="V978" s="346"/>
      <c r="W978" s="346"/>
      <c r="X978" s="346"/>
      <c r="Y978" s="347">
        <v>23.3</v>
      </c>
      <c r="Z978" s="348"/>
      <c r="AA978" s="348"/>
      <c r="AB978" s="349"/>
      <c r="AC978" s="350" t="s">
        <v>367</v>
      </c>
      <c r="AD978" s="351"/>
      <c r="AE978" s="351"/>
      <c r="AF978" s="351"/>
      <c r="AG978" s="351"/>
      <c r="AH978" s="366">
        <v>2</v>
      </c>
      <c r="AI978" s="367"/>
      <c r="AJ978" s="367"/>
      <c r="AK978" s="367"/>
      <c r="AL978" s="354">
        <v>81.405000000000001</v>
      </c>
      <c r="AM978" s="355"/>
      <c r="AN978" s="355"/>
      <c r="AO978" s="356"/>
      <c r="AP978" s="357" t="s">
        <v>872</v>
      </c>
      <c r="AQ978" s="357"/>
      <c r="AR978" s="357"/>
      <c r="AS978" s="357"/>
      <c r="AT978" s="357"/>
      <c r="AU978" s="357"/>
      <c r="AV978" s="357"/>
      <c r="AW978" s="357"/>
      <c r="AX978" s="357"/>
      <c r="AY978">
        <f>COUNTA($C$978)</f>
        <v>1</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335</v>
      </c>
      <c r="AD1009" s="152"/>
      <c r="AE1009" s="152"/>
      <c r="AF1009" s="152"/>
      <c r="AG1009" s="152"/>
      <c r="AH1009" s="362" t="s">
        <v>362</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335</v>
      </c>
      <c r="AD1042" s="152"/>
      <c r="AE1042" s="152"/>
      <c r="AF1042" s="152"/>
      <c r="AG1042" s="152"/>
      <c r="AH1042" s="362" t="s">
        <v>362</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335</v>
      </c>
      <c r="AD1075" s="152"/>
      <c r="AE1075" s="152"/>
      <c r="AF1075" s="152"/>
      <c r="AG1075" s="152"/>
      <c r="AH1075" s="362" t="s">
        <v>362</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326</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341</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327</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714" max="49" man="1"/>
    <brk id="735" max="49" man="1"/>
    <brk id="747" max="49" man="1"/>
    <brk id="786"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1" sqref="L11:X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638</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711</v>
      </c>
      <c r="R3" s="13" t="str">
        <f t="shared" ref="R3:R8" si="3">IF(Q3="","",P3)</f>
        <v>委託・請負</v>
      </c>
      <c r="S3" s="13" t="str">
        <f t="shared" ref="S3:S8" si="4">IF(R3="",S2,IF(S2&lt;&gt;"",CONCATENATE(S2,"、",R3),R3))</f>
        <v>委託・請負</v>
      </c>
      <c r="T3" s="13"/>
      <c r="U3" s="32" t="s">
        <v>670</v>
      </c>
      <c r="W3" s="32" t="s">
        <v>150</v>
      </c>
      <c r="Y3" s="32" t="s">
        <v>69</v>
      </c>
      <c r="Z3" s="32" t="s">
        <v>545</v>
      </c>
      <c r="AA3" s="94" t="s">
        <v>506</v>
      </c>
      <c r="AB3" s="94" t="s">
        <v>639</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671</v>
      </c>
      <c r="W4" s="32" t="s">
        <v>151</v>
      </c>
      <c r="Y4" s="32" t="s">
        <v>413</v>
      </c>
      <c r="Z4" s="32" t="s">
        <v>546</v>
      </c>
      <c r="AA4" s="94" t="s">
        <v>507</v>
      </c>
      <c r="AB4" s="94" t="s">
        <v>640</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695</v>
      </c>
      <c r="Y5" s="32" t="s">
        <v>414</v>
      </c>
      <c r="Z5" s="32" t="s">
        <v>547</v>
      </c>
      <c r="AA5" s="94" t="s">
        <v>508</v>
      </c>
      <c r="AB5" s="94" t="s">
        <v>641</v>
      </c>
      <c r="AC5" s="94" t="s">
        <v>177</v>
      </c>
      <c r="AD5" s="31"/>
      <c r="AE5" s="43" t="s">
        <v>380</v>
      </c>
      <c r="AF5" s="30"/>
      <c r="AG5" s="53" t="s">
        <v>370</v>
      </c>
      <c r="AI5" s="51" t="s">
        <v>410</v>
      </c>
      <c r="AK5" s="51" t="str">
        <f t="shared" si="7"/>
        <v>D</v>
      </c>
      <c r="AP5" s="53" t="s">
        <v>370</v>
      </c>
    </row>
    <row r="6" spans="1:42" ht="13.5" customHeight="1" x14ac:dyDescent="0.15">
      <c r="A6" s="14" t="s">
        <v>89</v>
      </c>
      <c r="B6" s="15" t="s">
        <v>711</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548</v>
      </c>
      <c r="AA6" s="94" t="s">
        <v>509</v>
      </c>
      <c r="AB6" s="94" t="s">
        <v>642</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549</v>
      </c>
      <c r="AA7" s="94" t="s">
        <v>510</v>
      </c>
      <c r="AB7" s="94" t="s">
        <v>643</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550</v>
      </c>
      <c r="AA8" s="94" t="s">
        <v>511</v>
      </c>
      <c r="AB8" s="94" t="s">
        <v>644</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711</v>
      </c>
      <c r="M9" s="13" t="str">
        <f t="shared" si="2"/>
        <v>エネルギー対策</v>
      </c>
      <c r="N9" s="13" t="str">
        <f t="shared" si="6"/>
        <v>エネルギー対策</v>
      </c>
      <c r="O9" s="13"/>
      <c r="P9" s="13"/>
      <c r="Q9" s="19"/>
      <c r="T9" s="13"/>
      <c r="U9" s="32" t="s">
        <v>409</v>
      </c>
      <c r="W9" s="32" t="s">
        <v>155</v>
      </c>
      <c r="Y9" s="32" t="s">
        <v>418</v>
      </c>
      <c r="Z9" s="32" t="s">
        <v>551</v>
      </c>
      <c r="AA9" s="94" t="s">
        <v>512</v>
      </c>
      <c r="AB9" s="94" t="s">
        <v>645</v>
      </c>
      <c r="AC9" s="31"/>
      <c r="AD9" s="31"/>
      <c r="AE9" s="31"/>
      <c r="AF9" s="30"/>
      <c r="AG9" s="53" t="s">
        <v>374</v>
      </c>
      <c r="AI9" s="81"/>
      <c r="AK9" s="51" t="str">
        <f t="shared" si="7"/>
        <v>H</v>
      </c>
      <c r="AP9" s="53" t="s">
        <v>374</v>
      </c>
    </row>
    <row r="10" spans="1:42" ht="13.5" customHeight="1" x14ac:dyDescent="0.15">
      <c r="A10" s="14" t="s">
        <v>324</v>
      </c>
      <c r="B10" s="15"/>
      <c r="C10" s="13" t="str">
        <f t="shared" si="0"/>
        <v/>
      </c>
      <c r="D10" s="13" t="str">
        <f t="shared" si="8"/>
        <v>科学技術・イノベーション</v>
      </c>
      <c r="F10" s="18" t="s">
        <v>117</v>
      </c>
      <c r="G10" s="17"/>
      <c r="H10" s="13" t="str">
        <f t="shared" si="1"/>
        <v/>
      </c>
      <c r="I10" s="13" t="str">
        <f t="shared" si="5"/>
        <v/>
      </c>
      <c r="K10" s="14" t="s">
        <v>328</v>
      </c>
      <c r="L10" s="15"/>
      <c r="M10" s="13" t="str">
        <f t="shared" si="2"/>
        <v/>
      </c>
      <c r="N10" s="13" t="str">
        <f t="shared" si="6"/>
        <v>エネルギー対策</v>
      </c>
      <c r="O10" s="13"/>
      <c r="P10" s="13" t="str">
        <f>S8</f>
        <v>委託・請負</v>
      </c>
      <c r="Q10" s="19"/>
      <c r="T10" s="13"/>
      <c r="W10" s="32" t="s">
        <v>156</v>
      </c>
      <c r="Y10" s="32" t="s">
        <v>419</v>
      </c>
      <c r="Z10" s="32" t="s">
        <v>552</v>
      </c>
      <c r="AA10" s="94" t="s">
        <v>513</v>
      </c>
      <c r="AB10" s="94" t="s">
        <v>646</v>
      </c>
      <c r="AC10" s="31"/>
      <c r="AD10" s="31"/>
      <c r="AE10" s="31"/>
      <c r="AF10" s="30"/>
      <c r="AG10" s="53" t="s">
        <v>357</v>
      </c>
      <c r="AK10" s="51" t="str">
        <f t="shared" si="7"/>
        <v>I</v>
      </c>
      <c r="AP10" s="51" t="s">
        <v>354</v>
      </c>
    </row>
    <row r="11" spans="1:42" ht="13.5" customHeight="1" x14ac:dyDescent="0.15">
      <c r="A11" s="14" t="s">
        <v>93</v>
      </c>
      <c r="B11" s="15"/>
      <c r="C11" s="13" t="str">
        <f t="shared" si="0"/>
        <v/>
      </c>
      <c r="D11" s="13" t="str">
        <f t="shared" si="8"/>
        <v>科学技術・イノベーション</v>
      </c>
      <c r="F11" s="18" t="s">
        <v>118</v>
      </c>
      <c r="G11" s="17" t="s">
        <v>711</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420</v>
      </c>
      <c r="Z11" s="32" t="s">
        <v>553</v>
      </c>
      <c r="AA11" s="94" t="s">
        <v>514</v>
      </c>
      <c r="AB11" s="94" t="s">
        <v>647</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672</v>
      </c>
      <c r="W12" s="32" t="s">
        <v>158</v>
      </c>
      <c r="Y12" s="32" t="s">
        <v>421</v>
      </c>
      <c r="Z12" s="32" t="s">
        <v>554</v>
      </c>
      <c r="AA12" s="94" t="s">
        <v>515</v>
      </c>
      <c r="AB12" s="94" t="s">
        <v>648</v>
      </c>
      <c r="AC12" s="31"/>
      <c r="AD12" s="31"/>
      <c r="AE12" s="31"/>
      <c r="AF12" s="30"/>
      <c r="AG12" s="51" t="s">
        <v>358</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422</v>
      </c>
      <c r="Z13" s="32" t="s">
        <v>555</v>
      </c>
      <c r="AA13" s="94" t="s">
        <v>516</v>
      </c>
      <c r="AB13" s="94" t="s">
        <v>649</v>
      </c>
      <c r="AC13" s="31"/>
      <c r="AD13" s="31"/>
      <c r="AE13" s="31"/>
      <c r="AF13" s="30"/>
      <c r="AG13" s="51" t="s">
        <v>359</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673</v>
      </c>
      <c r="W14" s="32" t="s">
        <v>160</v>
      </c>
      <c r="Y14" s="32" t="s">
        <v>423</v>
      </c>
      <c r="Z14" s="32" t="s">
        <v>556</v>
      </c>
      <c r="AA14" s="94" t="s">
        <v>517</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674</v>
      </c>
      <c r="W15" s="32" t="s">
        <v>161</v>
      </c>
      <c r="Y15" s="32" t="s">
        <v>424</v>
      </c>
      <c r="Z15" s="32" t="s">
        <v>557</v>
      </c>
      <c r="AA15" s="94" t="s">
        <v>518</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675</v>
      </c>
      <c r="W16" s="32" t="s">
        <v>162</v>
      </c>
      <c r="Y16" s="32" t="s">
        <v>425</v>
      </c>
      <c r="Z16" s="32" t="s">
        <v>558</v>
      </c>
      <c r="AA16" s="94" t="s">
        <v>519</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676</v>
      </c>
      <c r="W17" s="32" t="s">
        <v>163</v>
      </c>
      <c r="Y17" s="32" t="s">
        <v>426</v>
      </c>
      <c r="Z17" s="32" t="s">
        <v>559</v>
      </c>
      <c r="AA17" s="94" t="s">
        <v>520</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677</v>
      </c>
      <c r="W18" s="32" t="s">
        <v>164</v>
      </c>
      <c r="Y18" s="32" t="s">
        <v>427</v>
      </c>
      <c r="Z18" s="32" t="s">
        <v>560</v>
      </c>
      <c r="AA18" s="94" t="s">
        <v>521</v>
      </c>
      <c r="AB18" s="94" t="s">
        <v>654</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678</v>
      </c>
      <c r="W19" s="32" t="s">
        <v>165</v>
      </c>
      <c r="Y19" s="32" t="s">
        <v>428</v>
      </c>
      <c r="Z19" s="32" t="s">
        <v>561</v>
      </c>
      <c r="AA19" s="94" t="s">
        <v>522</v>
      </c>
      <c r="AB19" s="94" t="s">
        <v>655</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679</v>
      </c>
      <c r="W20" s="32" t="s">
        <v>166</v>
      </c>
      <c r="Y20" s="32" t="s">
        <v>429</v>
      </c>
      <c r="Z20" s="32" t="s">
        <v>562</v>
      </c>
      <c r="AA20" s="94" t="s">
        <v>523</v>
      </c>
      <c r="AB20" s="94" t="s">
        <v>656</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680</v>
      </c>
      <c r="W21" s="32" t="s">
        <v>167</v>
      </c>
      <c r="Y21" s="32" t="s">
        <v>430</v>
      </c>
      <c r="Z21" s="32" t="s">
        <v>563</v>
      </c>
      <c r="AA21" s="94" t="s">
        <v>524</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681</v>
      </c>
      <c r="W22" s="32" t="s">
        <v>168</v>
      </c>
      <c r="Y22" s="32" t="s">
        <v>431</v>
      </c>
      <c r="Z22" s="32" t="s">
        <v>564</v>
      </c>
      <c r="AA22" s="94" t="s">
        <v>525</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682</v>
      </c>
      <c r="W23" s="32" t="s">
        <v>698</v>
      </c>
      <c r="Y23" s="32" t="s">
        <v>432</v>
      </c>
      <c r="Z23" s="32" t="s">
        <v>565</v>
      </c>
      <c r="AA23" s="94" t="s">
        <v>526</v>
      </c>
      <c r="AB23" s="94" t="s">
        <v>659</v>
      </c>
      <c r="AC23" s="31"/>
      <c r="AD23" s="31"/>
      <c r="AE23" s="31"/>
      <c r="AF23" s="30"/>
      <c r="AK23" s="51" t="str">
        <f t="shared" si="7"/>
        <v>V</v>
      </c>
    </row>
    <row r="24" spans="1:37" ht="13.5" customHeight="1" x14ac:dyDescent="0.15">
      <c r="A24" s="88" t="s">
        <v>399</v>
      </c>
      <c r="B24" s="15"/>
      <c r="C24" s="13" t="str">
        <f t="shared" si="9"/>
        <v/>
      </c>
      <c r="D24" s="13" t="str">
        <f>IF(C24="",D23,IF(D23&lt;&gt;"",CONCATENATE(D23,"、",C24),C24))</f>
        <v>科学技術・イノベーション</v>
      </c>
      <c r="F24" s="18" t="s">
        <v>404</v>
      </c>
      <c r="G24" s="17"/>
      <c r="H24" s="13" t="str">
        <f t="shared" si="1"/>
        <v/>
      </c>
      <c r="I24" s="13" t="str">
        <f t="shared" si="5"/>
        <v>エネルギー対策特別会計電源開発促進勘定</v>
      </c>
      <c r="K24" s="13"/>
      <c r="L24" s="13"/>
      <c r="O24" s="13"/>
      <c r="P24" s="13"/>
      <c r="Q24" s="19"/>
      <c r="T24" s="13"/>
      <c r="U24" s="32" t="s">
        <v>683</v>
      </c>
      <c r="Y24" s="32" t="s">
        <v>433</v>
      </c>
      <c r="Z24" s="32" t="s">
        <v>566</v>
      </c>
      <c r="AA24" s="94" t="s">
        <v>527</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684</v>
      </c>
      <c r="Y25" s="32" t="s">
        <v>434</v>
      </c>
      <c r="Z25" s="32" t="s">
        <v>567</v>
      </c>
      <c r="AA25" s="94" t="s">
        <v>528</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685</v>
      </c>
      <c r="Y26" s="32" t="s">
        <v>435</v>
      </c>
      <c r="Z26" s="32" t="s">
        <v>568</v>
      </c>
      <c r="AA26" s="94" t="s">
        <v>529</v>
      </c>
      <c r="AB26" s="94" t="s">
        <v>662</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686</v>
      </c>
      <c r="Y27" s="32" t="s">
        <v>436</v>
      </c>
      <c r="Z27" s="32" t="s">
        <v>569</v>
      </c>
      <c r="AA27" s="94" t="s">
        <v>530</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687</v>
      </c>
      <c r="Y28" s="32" t="s">
        <v>437</v>
      </c>
      <c r="Z28" s="32" t="s">
        <v>570</v>
      </c>
      <c r="AA28" s="94" t="s">
        <v>531</v>
      </c>
      <c r="AB28" s="94" t="s">
        <v>664</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688</v>
      </c>
      <c r="Y29" s="32" t="s">
        <v>438</v>
      </c>
      <c r="Z29" s="32" t="s">
        <v>571</v>
      </c>
      <c r="AA29" s="94" t="s">
        <v>532</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689</v>
      </c>
      <c r="Y30" s="32" t="s">
        <v>439</v>
      </c>
      <c r="Z30" s="32" t="s">
        <v>572</v>
      </c>
      <c r="AA30" s="94" t="s">
        <v>533</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690</v>
      </c>
      <c r="Y31" s="32" t="s">
        <v>440</v>
      </c>
      <c r="Z31" s="32" t="s">
        <v>573</v>
      </c>
      <c r="AA31" s="94" t="s">
        <v>534</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691</v>
      </c>
      <c r="Y32" s="32" t="s">
        <v>441</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692</v>
      </c>
      <c r="Y33" s="32" t="s">
        <v>442</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693</v>
      </c>
      <c r="Y34" s="32" t="s">
        <v>443</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444</v>
      </c>
      <c r="Z35" s="32" t="s">
        <v>577</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694</v>
      </c>
      <c r="Y36" s="32" t="s">
        <v>445</v>
      </c>
      <c r="Z36" s="32" t="s">
        <v>578</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446</v>
      </c>
      <c r="Z37" s="32" t="s">
        <v>579</v>
      </c>
      <c r="AF37" s="30"/>
      <c r="AK37" s="51" t="str">
        <f t="shared" si="7"/>
        <v>j</v>
      </c>
    </row>
    <row r="38" spans="1:37" x14ac:dyDescent="0.15">
      <c r="A38" s="13"/>
      <c r="B38" s="13"/>
      <c r="F38" s="13"/>
      <c r="G38" s="19"/>
      <c r="K38" s="13"/>
      <c r="L38" s="13"/>
      <c r="O38" s="13"/>
      <c r="P38" s="13"/>
      <c r="Q38" s="19"/>
      <c r="T38" s="13"/>
      <c r="U38" s="32" t="s">
        <v>383</v>
      </c>
      <c r="Y38" s="32" t="s">
        <v>447</v>
      </c>
      <c r="Z38" s="32" t="s">
        <v>580</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393</v>
      </c>
      <c r="Y39" s="32" t="s">
        <v>448</v>
      </c>
      <c r="Z39" s="32" t="s">
        <v>581</v>
      </c>
      <c r="AF39" s="30"/>
      <c r="AK39" s="51" t="str">
        <f t="shared" si="7"/>
        <v>l</v>
      </c>
    </row>
    <row r="40" spans="1:37" x14ac:dyDescent="0.15">
      <c r="A40" s="13"/>
      <c r="B40" s="13"/>
      <c r="F40" s="13"/>
      <c r="G40" s="19"/>
      <c r="K40" s="13"/>
      <c r="L40" s="13"/>
      <c r="O40" s="13"/>
      <c r="P40" s="13"/>
      <c r="Q40" s="19"/>
      <c r="T40" s="13"/>
      <c r="Y40" s="32" t="s">
        <v>449</v>
      </c>
      <c r="Z40" s="32" t="s">
        <v>582</v>
      </c>
      <c r="AF40" s="30"/>
      <c r="AK40" s="51" t="str">
        <f t="shared" si="7"/>
        <v>m</v>
      </c>
    </row>
    <row r="41" spans="1:37" x14ac:dyDescent="0.15">
      <c r="A41" s="13"/>
      <c r="B41" s="13"/>
      <c r="F41" s="13"/>
      <c r="G41" s="19"/>
      <c r="K41" s="13"/>
      <c r="L41" s="13"/>
      <c r="O41" s="13"/>
      <c r="P41" s="13"/>
      <c r="Q41" s="19"/>
      <c r="T41" s="13"/>
      <c r="Y41" s="32" t="s">
        <v>450</v>
      </c>
      <c r="Z41" s="32" t="s">
        <v>583</v>
      </c>
      <c r="AF41" s="30"/>
      <c r="AK41" s="51" t="str">
        <f t="shared" si="7"/>
        <v>n</v>
      </c>
    </row>
    <row r="42" spans="1:37" x14ac:dyDescent="0.15">
      <c r="A42" s="13"/>
      <c r="B42" s="13"/>
      <c r="F42" s="13"/>
      <c r="G42" s="19"/>
      <c r="K42" s="13"/>
      <c r="L42" s="13"/>
      <c r="O42" s="13"/>
      <c r="P42" s="13"/>
      <c r="Q42" s="19"/>
      <c r="T42" s="13"/>
      <c r="Y42" s="32" t="s">
        <v>451</v>
      </c>
      <c r="Z42" s="32" t="s">
        <v>584</v>
      </c>
      <c r="AF42" s="30"/>
      <c r="AK42" s="51" t="str">
        <f t="shared" si="7"/>
        <v>o</v>
      </c>
    </row>
    <row r="43" spans="1:37" x14ac:dyDescent="0.15">
      <c r="A43" s="13"/>
      <c r="B43" s="13"/>
      <c r="F43" s="13"/>
      <c r="G43" s="19"/>
      <c r="K43" s="13"/>
      <c r="L43" s="13"/>
      <c r="O43" s="13"/>
      <c r="P43" s="13"/>
      <c r="Q43" s="19"/>
      <c r="T43" s="13"/>
      <c r="Y43" s="32" t="s">
        <v>452</v>
      </c>
      <c r="Z43" s="32" t="s">
        <v>585</v>
      </c>
      <c r="AF43" s="30"/>
      <c r="AK43" s="51" t="str">
        <f t="shared" si="7"/>
        <v>p</v>
      </c>
    </row>
    <row r="44" spans="1:37" x14ac:dyDescent="0.15">
      <c r="A44" s="13"/>
      <c r="B44" s="13"/>
      <c r="F44" s="13"/>
      <c r="G44" s="19"/>
      <c r="K44" s="13"/>
      <c r="L44" s="13"/>
      <c r="O44" s="13"/>
      <c r="P44" s="13"/>
      <c r="Q44" s="19"/>
      <c r="T44" s="13"/>
      <c r="Y44" s="32" t="s">
        <v>453</v>
      </c>
      <c r="Z44" s="32" t="s">
        <v>586</v>
      </c>
      <c r="AF44" s="30"/>
      <c r="AK44" s="51" t="str">
        <f t="shared" si="7"/>
        <v>q</v>
      </c>
    </row>
    <row r="45" spans="1:37" x14ac:dyDescent="0.15">
      <c r="A45" s="13"/>
      <c r="B45" s="13"/>
      <c r="F45" s="13"/>
      <c r="G45" s="19"/>
      <c r="K45" s="13"/>
      <c r="L45" s="13"/>
      <c r="O45" s="13"/>
      <c r="P45" s="13"/>
      <c r="Q45" s="19"/>
      <c r="T45" s="13"/>
      <c r="Y45" s="32" t="s">
        <v>454</v>
      </c>
      <c r="Z45" s="32" t="s">
        <v>587</v>
      </c>
      <c r="AF45" s="30"/>
      <c r="AK45" s="51" t="str">
        <f t="shared" si="7"/>
        <v>r</v>
      </c>
    </row>
    <row r="46" spans="1:37" x14ac:dyDescent="0.15">
      <c r="A46" s="13"/>
      <c r="B46" s="13"/>
      <c r="F46" s="13"/>
      <c r="G46" s="19"/>
      <c r="K46" s="13"/>
      <c r="L46" s="13"/>
      <c r="O46" s="13"/>
      <c r="P46" s="13"/>
      <c r="Q46" s="19"/>
      <c r="T46" s="13"/>
      <c r="Y46" s="32" t="s">
        <v>455</v>
      </c>
      <c r="Z46" s="32" t="s">
        <v>588</v>
      </c>
      <c r="AF46" s="30"/>
      <c r="AK46" s="51" t="str">
        <f t="shared" si="7"/>
        <v>s</v>
      </c>
    </row>
    <row r="47" spans="1:37" x14ac:dyDescent="0.15">
      <c r="A47" s="13"/>
      <c r="B47" s="13"/>
      <c r="F47" s="13"/>
      <c r="G47" s="19"/>
      <c r="K47" s="13"/>
      <c r="L47" s="13"/>
      <c r="O47" s="13"/>
      <c r="P47" s="13"/>
      <c r="Q47" s="19"/>
      <c r="T47" s="13"/>
      <c r="Y47" s="32" t="s">
        <v>456</v>
      </c>
      <c r="Z47" s="32" t="s">
        <v>589</v>
      </c>
      <c r="AF47" s="30"/>
      <c r="AK47" s="51" t="str">
        <f t="shared" si="7"/>
        <v>t</v>
      </c>
    </row>
    <row r="48" spans="1:37" x14ac:dyDescent="0.15">
      <c r="A48" s="13"/>
      <c r="B48" s="13"/>
      <c r="F48" s="13"/>
      <c r="G48" s="19"/>
      <c r="K48" s="13"/>
      <c r="L48" s="13"/>
      <c r="O48" s="13"/>
      <c r="P48" s="13"/>
      <c r="Q48" s="19"/>
      <c r="T48" s="13"/>
      <c r="Y48" s="32" t="s">
        <v>457</v>
      </c>
      <c r="Z48" s="32" t="s">
        <v>590</v>
      </c>
      <c r="AF48" s="30"/>
      <c r="AK48" s="51" t="str">
        <f t="shared" si="7"/>
        <v>u</v>
      </c>
    </row>
    <row r="49" spans="1:37" x14ac:dyDescent="0.15">
      <c r="A49" s="13"/>
      <c r="B49" s="13"/>
      <c r="F49" s="13"/>
      <c r="G49" s="19"/>
      <c r="K49" s="13"/>
      <c r="L49" s="13"/>
      <c r="O49" s="13"/>
      <c r="P49" s="13"/>
      <c r="Q49" s="19"/>
      <c r="T49" s="13"/>
      <c r="Y49" s="32" t="s">
        <v>458</v>
      </c>
      <c r="Z49" s="32" t="s">
        <v>591</v>
      </c>
      <c r="AF49" s="30"/>
      <c r="AK49" s="51" t="str">
        <f t="shared" si="7"/>
        <v>v</v>
      </c>
    </row>
    <row r="50" spans="1:37" x14ac:dyDescent="0.15">
      <c r="A50" s="13"/>
      <c r="B50" s="13"/>
      <c r="F50" s="13"/>
      <c r="G50" s="19"/>
      <c r="K50" s="13"/>
      <c r="L50" s="13"/>
      <c r="O50" s="13"/>
      <c r="P50" s="13"/>
      <c r="Q50" s="19"/>
      <c r="T50" s="13"/>
      <c r="Y50" s="32" t="s">
        <v>459</v>
      </c>
      <c r="Z50" s="32" t="s">
        <v>592</v>
      </c>
      <c r="AF50" s="30"/>
    </row>
    <row r="51" spans="1:37" x14ac:dyDescent="0.15">
      <c r="A51" s="13"/>
      <c r="B51" s="13"/>
      <c r="F51" s="13"/>
      <c r="G51" s="19"/>
      <c r="K51" s="13"/>
      <c r="L51" s="13"/>
      <c r="O51" s="13"/>
      <c r="P51" s="13"/>
      <c r="Q51" s="19"/>
      <c r="T51" s="13"/>
      <c r="Y51" s="32" t="s">
        <v>460</v>
      </c>
      <c r="Z51" s="32" t="s">
        <v>593</v>
      </c>
      <c r="AF51" s="30"/>
    </row>
    <row r="52" spans="1:37" x14ac:dyDescent="0.15">
      <c r="A52" s="13"/>
      <c r="B52" s="13"/>
      <c r="F52" s="13"/>
      <c r="G52" s="19"/>
      <c r="K52" s="13"/>
      <c r="L52" s="13"/>
      <c r="O52" s="13"/>
      <c r="P52" s="13"/>
      <c r="Q52" s="19"/>
      <c r="T52" s="13"/>
      <c r="Y52" s="32" t="s">
        <v>461</v>
      </c>
      <c r="Z52" s="32" t="s">
        <v>594</v>
      </c>
      <c r="AF52" s="30"/>
    </row>
    <row r="53" spans="1:37" x14ac:dyDescent="0.15">
      <c r="A53" s="13"/>
      <c r="B53" s="13"/>
      <c r="F53" s="13"/>
      <c r="G53" s="19"/>
      <c r="K53" s="13"/>
      <c r="L53" s="13"/>
      <c r="O53" s="13"/>
      <c r="P53" s="13"/>
      <c r="Q53" s="19"/>
      <c r="T53" s="13"/>
      <c r="Y53" s="32" t="s">
        <v>462</v>
      </c>
      <c r="Z53" s="32" t="s">
        <v>595</v>
      </c>
      <c r="AF53" s="30"/>
    </row>
    <row r="54" spans="1:37" x14ac:dyDescent="0.15">
      <c r="A54" s="13"/>
      <c r="B54" s="13"/>
      <c r="F54" s="13"/>
      <c r="G54" s="19"/>
      <c r="K54" s="13"/>
      <c r="L54" s="13"/>
      <c r="O54" s="13"/>
      <c r="P54" s="20"/>
      <c r="Q54" s="19"/>
      <c r="T54" s="13"/>
      <c r="Y54" s="32" t="s">
        <v>463</v>
      </c>
      <c r="Z54" s="32" t="s">
        <v>596</v>
      </c>
      <c r="AF54" s="30"/>
    </row>
    <row r="55" spans="1:37" x14ac:dyDescent="0.15">
      <c r="A55" s="13"/>
      <c r="B55" s="13"/>
      <c r="F55" s="13"/>
      <c r="G55" s="19"/>
      <c r="K55" s="13"/>
      <c r="L55" s="13"/>
      <c r="O55" s="13"/>
      <c r="P55" s="13"/>
      <c r="Q55" s="19"/>
      <c r="T55" s="13"/>
      <c r="Y55" s="32" t="s">
        <v>464</v>
      </c>
      <c r="Z55" s="32" t="s">
        <v>597</v>
      </c>
      <c r="AF55" s="30"/>
    </row>
    <row r="56" spans="1:37" x14ac:dyDescent="0.15">
      <c r="A56" s="13"/>
      <c r="B56" s="13"/>
      <c r="F56" s="13"/>
      <c r="G56" s="19"/>
      <c r="K56" s="13"/>
      <c r="L56" s="13"/>
      <c r="O56" s="13"/>
      <c r="P56" s="13"/>
      <c r="Q56" s="19"/>
      <c r="T56" s="13"/>
      <c r="Y56" s="32" t="s">
        <v>465</v>
      </c>
      <c r="Z56" s="32" t="s">
        <v>598</v>
      </c>
      <c r="AF56" s="30"/>
    </row>
    <row r="57" spans="1:37" x14ac:dyDescent="0.15">
      <c r="A57" s="13"/>
      <c r="B57" s="13"/>
      <c r="F57" s="13"/>
      <c r="G57" s="19"/>
      <c r="K57" s="13"/>
      <c r="L57" s="13"/>
      <c r="O57" s="13"/>
      <c r="P57" s="13"/>
      <c r="Q57" s="19"/>
      <c r="T57" s="13"/>
      <c r="Y57" s="32" t="s">
        <v>466</v>
      </c>
      <c r="Z57" s="32" t="s">
        <v>599</v>
      </c>
      <c r="AF57" s="30"/>
    </row>
    <row r="58" spans="1:37" x14ac:dyDescent="0.15">
      <c r="A58" s="13"/>
      <c r="B58" s="13"/>
      <c r="F58" s="13"/>
      <c r="G58" s="19"/>
      <c r="K58" s="13"/>
      <c r="L58" s="13"/>
      <c r="O58" s="13"/>
      <c r="P58" s="13"/>
      <c r="Q58" s="19"/>
      <c r="T58" s="13"/>
      <c r="Y58" s="32" t="s">
        <v>467</v>
      </c>
      <c r="Z58" s="32" t="s">
        <v>600</v>
      </c>
      <c r="AF58" s="30"/>
    </row>
    <row r="59" spans="1:37" x14ac:dyDescent="0.15">
      <c r="A59" s="13"/>
      <c r="B59" s="13"/>
      <c r="F59" s="13"/>
      <c r="G59" s="19"/>
      <c r="K59" s="13"/>
      <c r="L59" s="13"/>
      <c r="O59" s="13"/>
      <c r="P59" s="13"/>
      <c r="Q59" s="19"/>
      <c r="T59" s="13"/>
      <c r="Y59" s="32" t="s">
        <v>468</v>
      </c>
      <c r="Z59" s="32" t="s">
        <v>601</v>
      </c>
      <c r="AF59" s="30"/>
    </row>
    <row r="60" spans="1:37" x14ac:dyDescent="0.15">
      <c r="A60" s="13"/>
      <c r="B60" s="13"/>
      <c r="F60" s="13"/>
      <c r="G60" s="19"/>
      <c r="K60" s="13"/>
      <c r="L60" s="13"/>
      <c r="O60" s="13"/>
      <c r="P60" s="13"/>
      <c r="Q60" s="19"/>
      <c r="T60" s="13"/>
      <c r="Y60" s="32" t="s">
        <v>469</v>
      </c>
      <c r="Z60" s="32" t="s">
        <v>602</v>
      </c>
      <c r="AF60" s="30"/>
    </row>
    <row r="61" spans="1:37" x14ac:dyDescent="0.15">
      <c r="A61" s="13"/>
      <c r="B61" s="13"/>
      <c r="F61" s="13"/>
      <c r="G61" s="19"/>
      <c r="K61" s="13"/>
      <c r="L61" s="13"/>
      <c r="O61" s="13"/>
      <c r="P61" s="13"/>
      <c r="Q61" s="19"/>
      <c r="T61" s="13"/>
      <c r="Y61" s="32" t="s">
        <v>470</v>
      </c>
      <c r="Z61" s="32" t="s">
        <v>603</v>
      </c>
      <c r="AF61" s="30"/>
    </row>
    <row r="62" spans="1:37" x14ac:dyDescent="0.15">
      <c r="A62" s="13"/>
      <c r="B62" s="13"/>
      <c r="F62" s="13"/>
      <c r="G62" s="19"/>
      <c r="K62" s="13"/>
      <c r="L62" s="13"/>
      <c r="O62" s="13"/>
      <c r="P62" s="13"/>
      <c r="Q62" s="19"/>
      <c r="T62" s="13"/>
      <c r="Y62" s="32" t="s">
        <v>471</v>
      </c>
      <c r="Z62" s="32" t="s">
        <v>604</v>
      </c>
      <c r="AF62" s="30"/>
    </row>
    <row r="63" spans="1:37" x14ac:dyDescent="0.15">
      <c r="A63" s="13"/>
      <c r="B63" s="13"/>
      <c r="F63" s="13"/>
      <c r="G63" s="19"/>
      <c r="K63" s="13"/>
      <c r="L63" s="13"/>
      <c r="O63" s="13"/>
      <c r="P63" s="13"/>
      <c r="Q63" s="19"/>
      <c r="T63" s="13"/>
      <c r="Y63" s="32" t="s">
        <v>472</v>
      </c>
      <c r="Z63" s="32" t="s">
        <v>605</v>
      </c>
      <c r="AF63" s="30"/>
    </row>
    <row r="64" spans="1:37" x14ac:dyDescent="0.15">
      <c r="A64" s="13"/>
      <c r="B64" s="13"/>
      <c r="F64" s="13"/>
      <c r="G64" s="19"/>
      <c r="K64" s="13"/>
      <c r="L64" s="13"/>
      <c r="O64" s="13"/>
      <c r="P64" s="13"/>
      <c r="Q64" s="19"/>
      <c r="T64" s="13"/>
      <c r="Y64" s="32" t="s">
        <v>473</v>
      </c>
      <c r="Z64" s="32" t="s">
        <v>606</v>
      </c>
      <c r="AF64" s="30"/>
    </row>
    <row r="65" spans="1:32" x14ac:dyDescent="0.15">
      <c r="A65" s="13"/>
      <c r="B65" s="13"/>
      <c r="F65" s="13"/>
      <c r="G65" s="19"/>
      <c r="K65" s="13"/>
      <c r="L65" s="13"/>
      <c r="O65" s="13"/>
      <c r="P65" s="13"/>
      <c r="Q65" s="19"/>
      <c r="T65" s="13"/>
      <c r="Y65" s="32" t="s">
        <v>474</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475</v>
      </c>
      <c r="Z67" s="32" t="s">
        <v>609</v>
      </c>
      <c r="AF67" s="30"/>
    </row>
    <row r="68" spans="1:32" x14ac:dyDescent="0.15">
      <c r="A68" s="13"/>
      <c r="B68" s="13"/>
      <c r="F68" s="13"/>
      <c r="G68" s="19"/>
      <c r="K68" s="13"/>
      <c r="L68" s="13"/>
      <c r="O68" s="13"/>
      <c r="P68" s="13"/>
      <c r="Q68" s="19"/>
      <c r="T68" s="13"/>
      <c r="Y68" s="32" t="s">
        <v>476</v>
      </c>
      <c r="Z68" s="32" t="s">
        <v>610</v>
      </c>
      <c r="AF68" s="30"/>
    </row>
    <row r="69" spans="1:32" x14ac:dyDescent="0.15">
      <c r="A69" s="13"/>
      <c r="B69" s="13"/>
      <c r="F69" s="13"/>
      <c r="G69" s="19"/>
      <c r="K69" s="13"/>
      <c r="L69" s="13"/>
      <c r="O69" s="13"/>
      <c r="P69" s="13"/>
      <c r="Q69" s="19"/>
      <c r="T69" s="13"/>
      <c r="Y69" s="32" t="s">
        <v>477</v>
      </c>
      <c r="Z69" s="32" t="s">
        <v>611</v>
      </c>
      <c r="AF69" s="30"/>
    </row>
    <row r="70" spans="1:32" x14ac:dyDescent="0.15">
      <c r="A70" s="13"/>
      <c r="B70" s="13"/>
      <c r="Y70" s="32" t="s">
        <v>478</v>
      </c>
      <c r="Z70" s="32" t="s">
        <v>612</v>
      </c>
    </row>
    <row r="71" spans="1:32" x14ac:dyDescent="0.15">
      <c r="Y71" s="32" t="s">
        <v>479</v>
      </c>
      <c r="Z71" s="32" t="s">
        <v>613</v>
      </c>
    </row>
    <row r="72" spans="1:32" x14ac:dyDescent="0.15">
      <c r="Y72" s="32" t="s">
        <v>480</v>
      </c>
      <c r="Z72" s="32" t="s">
        <v>614</v>
      </c>
    </row>
    <row r="73" spans="1:32" x14ac:dyDescent="0.15">
      <c r="Y73" s="32" t="s">
        <v>481</v>
      </c>
      <c r="Z73" s="32" t="s">
        <v>615</v>
      </c>
    </row>
    <row r="74" spans="1:32" x14ac:dyDescent="0.15">
      <c r="Y74" s="32" t="s">
        <v>482</v>
      </c>
      <c r="Z74" s="32" t="s">
        <v>616</v>
      </c>
    </row>
    <row r="75" spans="1:32" x14ac:dyDescent="0.15">
      <c r="Y75" s="32" t="s">
        <v>483</v>
      </c>
      <c r="Z75" s="32" t="s">
        <v>617</v>
      </c>
    </row>
    <row r="76" spans="1:32" x14ac:dyDescent="0.15">
      <c r="Y76" s="32" t="s">
        <v>484</v>
      </c>
      <c r="Z76" s="32" t="s">
        <v>618</v>
      </c>
    </row>
    <row r="77" spans="1:32" x14ac:dyDescent="0.15">
      <c r="Y77" s="32" t="s">
        <v>485</v>
      </c>
      <c r="Z77" s="32" t="s">
        <v>619</v>
      </c>
    </row>
    <row r="78" spans="1:32" x14ac:dyDescent="0.15">
      <c r="Y78" s="32" t="s">
        <v>486</v>
      </c>
      <c r="Z78" s="32" t="s">
        <v>620</v>
      </c>
    </row>
    <row r="79" spans="1:32" x14ac:dyDescent="0.15">
      <c r="Y79" s="32" t="s">
        <v>487</v>
      </c>
      <c r="Z79" s="32" t="s">
        <v>621</v>
      </c>
    </row>
    <row r="80" spans="1:32" x14ac:dyDescent="0.15">
      <c r="Y80" s="32" t="s">
        <v>488</v>
      </c>
      <c r="Z80" s="32" t="s">
        <v>622</v>
      </c>
    </row>
    <row r="81" spans="25:26" x14ac:dyDescent="0.15">
      <c r="Y81" s="32" t="s">
        <v>489</v>
      </c>
      <c r="Z81" s="32" t="s">
        <v>623</v>
      </c>
    </row>
    <row r="82" spans="25:26" x14ac:dyDescent="0.15">
      <c r="Y82" s="32" t="s">
        <v>490</v>
      </c>
      <c r="Z82" s="32" t="s">
        <v>624</v>
      </c>
    </row>
    <row r="83" spans="25:26" x14ac:dyDescent="0.15">
      <c r="Y83" s="32" t="s">
        <v>491</v>
      </c>
      <c r="Z83" s="32" t="s">
        <v>625</v>
      </c>
    </row>
    <row r="84" spans="25:26" x14ac:dyDescent="0.15">
      <c r="Y84" s="32" t="s">
        <v>492</v>
      </c>
      <c r="Z84" s="32" t="s">
        <v>626</v>
      </c>
    </row>
    <row r="85" spans="25:26" x14ac:dyDescent="0.15">
      <c r="Y85" s="32" t="s">
        <v>493</v>
      </c>
      <c r="Z85" s="32" t="s">
        <v>627</v>
      </c>
    </row>
    <row r="86" spans="25:26" x14ac:dyDescent="0.15">
      <c r="Y86" s="32" t="s">
        <v>494</v>
      </c>
      <c r="Z86" s="32" t="s">
        <v>628</v>
      </c>
    </row>
    <row r="87" spans="25:26" x14ac:dyDescent="0.15">
      <c r="Y87" s="32" t="s">
        <v>495</v>
      </c>
      <c r="Z87" s="32" t="s">
        <v>629</v>
      </c>
    </row>
    <row r="88" spans="25:26" x14ac:dyDescent="0.15">
      <c r="Y88" s="32" t="s">
        <v>496</v>
      </c>
      <c r="Z88" s="32" t="s">
        <v>630</v>
      </c>
    </row>
    <row r="89" spans="25:26" x14ac:dyDescent="0.15">
      <c r="Y89" s="32" t="s">
        <v>497</v>
      </c>
      <c r="Z89" s="32" t="s">
        <v>631</v>
      </c>
    </row>
    <row r="90" spans="25:26" x14ac:dyDescent="0.15">
      <c r="Y90" s="32" t="s">
        <v>498</v>
      </c>
      <c r="Z90" s="32" t="s">
        <v>632</v>
      </c>
    </row>
    <row r="91" spans="25:26" x14ac:dyDescent="0.15">
      <c r="Y91" s="32" t="s">
        <v>499</v>
      </c>
      <c r="Z91" s="32" t="s">
        <v>633</v>
      </c>
    </row>
    <row r="92" spans="25:26" x14ac:dyDescent="0.15">
      <c r="Y92" s="32" t="s">
        <v>500</v>
      </c>
      <c r="Z92" s="32" t="s">
        <v>634</v>
      </c>
    </row>
    <row r="93" spans="25:26" x14ac:dyDescent="0.15">
      <c r="Y93" s="32" t="s">
        <v>501</v>
      </c>
      <c r="Z93" s="32" t="s">
        <v>635</v>
      </c>
    </row>
    <row r="94" spans="25:26" x14ac:dyDescent="0.15">
      <c r="Y94" s="32" t="s">
        <v>502</v>
      </c>
      <c r="Z94" s="32" t="s">
        <v>636</v>
      </c>
    </row>
    <row r="95" spans="25:26" x14ac:dyDescent="0.15">
      <c r="Y95" s="32" t="s">
        <v>503</v>
      </c>
      <c r="Z95" s="32" t="s">
        <v>637</v>
      </c>
    </row>
    <row r="96" spans="25:26" x14ac:dyDescent="0.15">
      <c r="Y96" s="32" t="s">
        <v>405</v>
      </c>
      <c r="Z96" s="32" t="s">
        <v>638</v>
      </c>
    </row>
    <row r="97" spans="25:26" x14ac:dyDescent="0.15">
      <c r="Y97" s="32" t="s">
        <v>504</v>
      </c>
      <c r="Z97" s="32" t="s">
        <v>639</v>
      </c>
    </row>
    <row r="98" spans="25:26" x14ac:dyDescent="0.15">
      <c r="Y98" s="32" t="s">
        <v>505</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L11" sqref="L11:X11"/>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346</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385</v>
      </c>
      <c r="AF2" s="1026"/>
      <c r="AG2" s="1026"/>
      <c r="AH2" s="1026"/>
      <c r="AI2" s="1026" t="s">
        <v>407</v>
      </c>
      <c r="AJ2" s="1026"/>
      <c r="AK2" s="1026"/>
      <c r="AL2" s="556"/>
      <c r="AM2" s="1026" t="s">
        <v>504</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346</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385</v>
      </c>
      <c r="AF9" s="1026"/>
      <c r="AG9" s="1026"/>
      <c r="AH9" s="1026"/>
      <c r="AI9" s="1026" t="s">
        <v>407</v>
      </c>
      <c r="AJ9" s="1026"/>
      <c r="AK9" s="1026"/>
      <c r="AL9" s="556"/>
      <c r="AM9" s="1026" t="s">
        <v>504</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346</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385</v>
      </c>
      <c r="AF16" s="1026"/>
      <c r="AG16" s="1026"/>
      <c r="AH16" s="1026"/>
      <c r="AI16" s="1026" t="s">
        <v>407</v>
      </c>
      <c r="AJ16" s="1026"/>
      <c r="AK16" s="1026"/>
      <c r="AL16" s="556"/>
      <c r="AM16" s="1026" t="s">
        <v>504</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346</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385</v>
      </c>
      <c r="AF23" s="1026"/>
      <c r="AG23" s="1026"/>
      <c r="AH23" s="1026"/>
      <c r="AI23" s="1026" t="s">
        <v>407</v>
      </c>
      <c r="AJ23" s="1026"/>
      <c r="AK23" s="1026"/>
      <c r="AL23" s="556"/>
      <c r="AM23" s="1026" t="s">
        <v>504</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346</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385</v>
      </c>
      <c r="AF30" s="1026"/>
      <c r="AG30" s="1026"/>
      <c r="AH30" s="1026"/>
      <c r="AI30" s="1026" t="s">
        <v>407</v>
      </c>
      <c r="AJ30" s="1026"/>
      <c r="AK30" s="1026"/>
      <c r="AL30" s="556"/>
      <c r="AM30" s="1026" t="s">
        <v>504</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346</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385</v>
      </c>
      <c r="AF37" s="1026"/>
      <c r="AG37" s="1026"/>
      <c r="AH37" s="1026"/>
      <c r="AI37" s="1026" t="s">
        <v>407</v>
      </c>
      <c r="AJ37" s="1026"/>
      <c r="AK37" s="1026"/>
      <c r="AL37" s="556"/>
      <c r="AM37" s="1026" t="s">
        <v>504</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346</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385</v>
      </c>
      <c r="AF44" s="1026"/>
      <c r="AG44" s="1026"/>
      <c r="AH44" s="1026"/>
      <c r="AI44" s="1026" t="s">
        <v>407</v>
      </c>
      <c r="AJ44" s="1026"/>
      <c r="AK44" s="1026"/>
      <c r="AL44" s="556"/>
      <c r="AM44" s="1026" t="s">
        <v>504</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346</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385</v>
      </c>
      <c r="AF51" s="1026"/>
      <c r="AG51" s="1026"/>
      <c r="AH51" s="1026"/>
      <c r="AI51" s="1026" t="s">
        <v>407</v>
      </c>
      <c r="AJ51" s="1026"/>
      <c r="AK51" s="1026"/>
      <c r="AL51" s="556"/>
      <c r="AM51" s="1026" t="s">
        <v>504</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346</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385</v>
      </c>
      <c r="AF58" s="1026"/>
      <c r="AG58" s="1026"/>
      <c r="AH58" s="1026"/>
      <c r="AI58" s="1026" t="s">
        <v>407</v>
      </c>
      <c r="AJ58" s="1026"/>
      <c r="AK58" s="1026"/>
      <c r="AL58" s="556"/>
      <c r="AM58" s="1026" t="s">
        <v>504</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346</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385</v>
      </c>
      <c r="AF65" s="1026"/>
      <c r="AG65" s="1026"/>
      <c r="AH65" s="1026"/>
      <c r="AI65" s="1026" t="s">
        <v>407</v>
      </c>
      <c r="AJ65" s="1026"/>
      <c r="AK65" s="1026"/>
      <c r="AL65" s="556"/>
      <c r="AM65" s="1026" t="s">
        <v>504</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11" sqref="L11:X1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361</v>
      </c>
      <c r="H2" s="594"/>
      <c r="I2" s="594"/>
      <c r="J2" s="594"/>
      <c r="K2" s="594"/>
      <c r="L2" s="594"/>
      <c r="M2" s="594"/>
      <c r="N2" s="594"/>
      <c r="O2" s="594"/>
      <c r="P2" s="594"/>
      <c r="Q2" s="594"/>
      <c r="R2" s="594"/>
      <c r="S2" s="594"/>
      <c r="T2" s="594"/>
      <c r="U2" s="594"/>
      <c r="V2" s="594"/>
      <c r="W2" s="594"/>
      <c r="X2" s="594"/>
      <c r="Y2" s="594"/>
      <c r="Z2" s="594"/>
      <c r="AA2" s="594"/>
      <c r="AB2" s="595"/>
      <c r="AC2" s="593" t="s">
        <v>363</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L11" sqref="L11:X1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2021-08-22T07:40:57Z</cp:lastPrinted>
  <dcterms:created xsi:type="dcterms:W3CDTF">2012-03-13T00:50:25Z</dcterms:created>
  <dcterms:modified xsi:type="dcterms:W3CDTF">2021-08-30T13:33:49Z</dcterms:modified>
</cp:coreProperties>
</file>