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369" i="3"/>
  <c r="AY645" i="3"/>
  <c r="AY50" i="3"/>
  <c r="AY459"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<sst xmlns="http://schemas.openxmlformats.org/spreadsheetml/2006/main" count="3093" uniqueCount="851">
  <si>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</si>
  <si>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</si>
  <si>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</si>
  <si>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</si>
  <si>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</si>
  <si>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</si>
  <si>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</si>
  <si>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</si>
  <si>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</si>
  <si>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</si>
  <si>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</si>
  <si>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</si>
  <si>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</si>
  <si>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</si>
  <si>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</si>
  <si>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</si>
  <si>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</si>
  <si>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</si>
  <si>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</si>
  <si>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</si>
  <si>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</si>
  <si>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</si>
  <si>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</si>
  <si>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</si>
  <si>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</si>
  <si>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</si>
  <si>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</si>
  <si>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</si>
  <si>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</si>
  <si>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</si>
  <si>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</si>
  <si>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</si>
  <si>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</si>
  <si>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</si>
  <si>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</si>
  <si>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</si>
  <si>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</si>
  <si>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</si>
  <si>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</si>
  <si>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</si>
  <si>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</si>
  <si>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</si>
  <si>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</si>
  <si>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</si>
  <si>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</si>
  <si>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</si>
  <si>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</si>
  <si>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</si>
  <si>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</si>
  <si>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</si>
  <si>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</si>
  <si>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</si>
  <si>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</si>
  <si>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</si>
  <si>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</si>
  <si>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</si>
  <si>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</si>
  <si>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</si>
  <si>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</si>
  <si>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</si>
  <si>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</si>
  <si>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</si>
  <si>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</si>
  <si>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</si>
  <si>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</si>
  <si>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</si>
  <si>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</si>
  <si>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</si>
  <si>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</si>
  <si>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</si>
  <si>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</si>
  <si>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</si>
  <si>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</si>
  <si>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</si>
  <si>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</si>
  <si>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</si>
  <si>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</si>
  <si>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</si>
  <si>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</si>
  <si>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</si>
  <si>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</si>
  <si>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</si>
  <si>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</si>
  <si>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</si>
  <si>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</si>
  <si>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</si>
  <si>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</si>
  <si>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</si>
  <si>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</si>
  <si>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</si>
  <si>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</si>
  <si>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</si>
  <si>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</si>
  <si>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</si>
  <si>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</si>
  <si>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</si>
  <si>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</si>
  <si>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</si>
  <si>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</si>
  <si>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</si>
  <si>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</si>
  <si>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</si>
  <si>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</si>
  <si>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</si>
  <si>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</si>
  <si>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</si>
  <si>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</si>
  <si>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</si>
  <si>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</si>
  <si>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</si>
  <si>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</si>
  <si>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</si>
  <si>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</si>
  <si>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</si>
  <si>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</si>
  <si>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</si>
  <si>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</si>
  <si>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</si>
  <si>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</si>
  <si>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</si>
  <si>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</si>
  <si>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</si>
  <si>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</si>
  <si>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</si>
  <si>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</si>
  <si>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</si>
  <si>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</si>
  <si>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</si>
  <si>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</si>
  <si>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</si>
  <si>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</si>
  <si>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</si>
  <si>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</si>
  <si>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</si>
  <si>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</si>
  <si>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</si>
  <si>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</si>
  <si>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</si>
  <si>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</si>
  <si>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</si>
  <si>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</si>
  <si>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</si>
  <si>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</si>
  <si>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</si>
  <si>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</si>
  <si>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</si>
  <si>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</si>
  <si>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</si>
  <si>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</si>
  <si>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</si>
  <si>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</si>
  <si>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</si>
  <si>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</si>
  <si>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</si>
  <si>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</si>
  <si>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</si>
  <si>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</si>
  <si>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</si>
  <si>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</si>
  <si>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</si>
  <si>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</si>
  <si>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</si>
  <si>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</si>
  <si>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</si>
  <si>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</si>
  <si>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</si>
  <si>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</si>
  <si>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</si>
  <si>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</si>
  <si>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</si>
  <si>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</si>
  <si>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</si>
  <si>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</si>
  <si>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</si>
  <si>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</si>
  <si>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</si>
  <si>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</si>
  <si>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</si>
  <si>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</si>
  <si>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</si>
  <si>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</si>
  <si>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</si>
  <si>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</si>
  <si>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</si>
  <si>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</si>
  <si>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</si>
  <si>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</si>
  <si>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</si>
  <si>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</si>
  <si>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</si>
  <si>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</si>
  <si>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</si>
  <si>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</si>
  <si>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</si>
  <si>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</si>
  <si>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</si>
  <si>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</si>
  <si>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</si>
  <si>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</si>
  <si>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</si>
  <si>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</si>
  <si>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</si>
  <si>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</si>
  <si>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</si>
  <si>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</si>
  <si>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</si>
  <si>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</si>
  <si>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</si>
  <si>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</si>
  <si>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</si>
  <si>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</si>
  <si>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</si>
  <si>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</si>
  <si>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</si>
  <si>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</si>
  <si>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</si>
  <si>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</si>
  <si>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</si>
  <si>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</si>
  <si>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</si>
  <si>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</si>
  <si>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</si>
  <si>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</si>
  <si>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</si>
  <si>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</si>
  <si>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</si>
  <si>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</si>
  <si>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</si>
  <si>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</si>
  <si>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</si>
  <si>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</si>
  <si>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</si>
  <si>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</si>
  <si>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</si>
  <si>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</si>
  <si>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</si>
  <si>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</si>
  <si>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</si>
  <si>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</si>
  <si>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</si>
  <si>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</si>
  <si>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</si>
  <si>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</si>
  <si>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</si>
  <si>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</si>
  <si>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</si>
  <si>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</si>
  <si>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</si>
  <si>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</si>
  <si>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</si>
  <si>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</si>
  <si>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</si>
  <si>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</si>
  <si>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</si>
  <si>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</si>
  <si>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</si>
  <si>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</si>
  <si>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</si>
  <si>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</si>
  <si>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</si>
  <si>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</si>
  <si>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</si>
  <si>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</si>
  <si>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</si>
  <si>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</si>
  <si>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</si>
  <si>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</si>
  <si>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</si>
  <si>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</si>
  <si>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</si>
  <si>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</si>
  <si>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</si>
  <si>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</si>
  <si>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</si>
  <si>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</si>
  <si>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</si>
  <si>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</si>
  <si>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</si>
  <si>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</si>
  <si>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</si>
  <si>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</si>
  <si>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</si>
  <si>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</si>
  <si>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</si>
  <si>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</si>
  <si>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</si>
  <si>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</si>
  <si>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</si>
  <si>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</si>
  <si>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</si>
  <si>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</si>
  <si>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</si>
  <si>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</si>
  <si>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</si>
  <si>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</si>
  <si>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</si>
  <si>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</si>
  <si>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</si>
  <si>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</si>
  <si>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</si>
  <si>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</si>
  <si>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</si>
  <si>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</si>
  <si>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</si>
  <si>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</si>
  <si>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</si>
  <si>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</si>
  <si>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</si>
  <si>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</si>
  <si>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</si>
  <si>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</si>
  <si>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</si>
  <si>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</si>
  <si>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</si>
  <si>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</si>
  <si>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</si>
  <si>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</si>
  <si>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</si>
  <si>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</si>
  <si>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</si>
  <si>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</si>
  <si>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</si>
  <si>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</si>
  <si>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</si>
  <si>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</si>
  <si>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</si>
  <si>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</si>
  <si>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</si>
  <si>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</si>
  <si>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</si>
  <si>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</si>
  <si>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</si>
  <si>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</si>
  <si>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</si>
  <si>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</si>
  <si>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</si>
  <si>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</si>
  <si>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</si>
  <si>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</si>
  <si>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</si>
  <si>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</si>
  <si>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</si>
  <si>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</si>
  <si>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</si>
  <si>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</si>
  <si>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</si>
  <si>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</si>
  <si>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</si>
  <si>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</si>
  <si>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</si>
  <si>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</si>
  <si>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</si>
  <si>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</si>
  <si>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</si>
  <si>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</si>
  <si>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</si>
  <si>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</si>
  <si>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</si>
  <si>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</si>
  <si>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</si>
  <si>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</si>
  <si>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</si>
  <si>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</si>
  <si>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</si>
  <si>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</si>
  <si>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</si>
  <si>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</si>
  <si>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</si>
  <si>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</si>
  <si>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</si>
  <si>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</si>
  <si>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</si>
  <si>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</si>
  <si>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</si>
  <si>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</si>
  <si>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</si>
  <si>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</si>
  <si>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</si>
  <si>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</si>
  <si>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</si>
  <si>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</si>
  <si>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</si>
  <si>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</si>
  <si>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</si>
  <si>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</si>
  <si>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</si>
  <si>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</si>
  <si>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</si>
  <si>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</si>
  <si>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</si>
  <si>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</si>
  <si>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</si>
  <si>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</si>
  <si>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</si>
  <si>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</si>
  <si>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</si>
  <si>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</si>
  <si>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</si>
  <si>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</si>
  <si>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</si>
  <si>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</si>
  <si>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</si>
  <si>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</si>
  <si>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</si>
  <si>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</si>
  <si>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</si>
  <si>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</si>
  <si>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</si>
  <si>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</si>
  <si>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</si>
  <si>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</si>
  <si>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</si>
  <si>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</si>
  <si>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</si>
  <si>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</si>
  <si>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</si>
  <si>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</si>
  <si>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</si>
  <si>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</si>
  <si>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</si>
  <si>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</si>
  <si>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</si>
  <si>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</si>
  <si>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</si>
  <si>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</si>
  <si>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</si>
  <si>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</si>
  <si>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</si>
  <si>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</si>
  <si>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</si>
  <si>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</si>
  <si>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</si>
  <si>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</si>
  <si>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</si>
  <si>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</si>
  <si>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</si>
  <si>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</si>
  <si>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</si>
  <si>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</si>
  <si>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</si>
  <si>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</si>
  <si>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</si>
  <si>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</si>
  <si>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</si>
  <si>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</si>
  <si>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</si>
  <si>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</si>
  <si>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</si>
  <si>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</si>
  <si>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</si>
  <si>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</si>
  <si>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</si>
  <si>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</si>
  <si>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</si>
  <si>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</si>
  <si>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</si>
  <si>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</si>
  <si>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</si>
  <si>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</si>
  <si>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</si>
  <si>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</si>
  <si>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</si>
  <si>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</si>
  <si>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</si>
  <si>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</si>
  <si>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</si>
  <si>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</si>
  <si>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</si>
  <si>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</si>
  <si>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</si>
  <si>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</si>
  <si>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</si>
  <si>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</si>
  <si>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</si>
  <si>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</si>
  <si>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</si>
  <si>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</si>
  <si>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</si>
  <si>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</si>
  <si>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</si>
  <si>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</si>
  <si>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</si>
  <si>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</si>
  <si>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</si>
  <si>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</si>
  <si>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</si>
  <si>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</si>
  <si>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</si>
  <si>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</si>
  <si>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</si>
  <si>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</si>
  <si>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</si>
  <si>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</si>
  <si>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</si>
  <si>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</si>
  <si>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</si>
  <si>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</si>
  <si>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</si>
  <si>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</si>
  <si>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</si>
  <si>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</si>
  <si>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</si>
  <si>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</si>
  <si>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</si>
  <si>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</si>
  <si>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</si>
  <si>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</si>
  <si>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</si>
  <si>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</si>
  <si>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</si>
  <si>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</si>
  <si>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</si>
  <si>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</si>
  <si>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</si>
  <si>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</si>
  <si>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</si>
  <si>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</si>
  <si>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</si>
  <si>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</si>
  <si>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</si>
  <si>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</si>
  <si>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</si>
  <si>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</si>
  <si>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</si>
  <si>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</si>
  <si>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</si>
  <si>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</si>
  <si>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</si>
  <si>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</si>
  <si>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</si>
  <si>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</si>
  <si>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</si>
  <si>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</si>
  <si>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</si>
  <si>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</si>
  <si>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</si>
  <si>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</si>
  <si>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</si>
  <si>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</si>
  <si>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</si>
  <si>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</si>
  <si>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</si>
  <si>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</si>
  <si>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</si>
  <si>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</si>
  <si>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</si>
  <si>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</si>
  <si>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</si>
  <si>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</si>
  <si>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</si>
  <si>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</si>
  <si>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</si>
  <si>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</si>
  <si>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</si>
  <si>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</si>
  <si>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</si>
  <si>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</si>
  <si>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</si>
  <si>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</si>
  <si>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</si>
  <si>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</si>
  <si>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</si>
  <si>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</si>
  <si>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</si>
  <si>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</si>
  <si>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</si>
  <si>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</si>
  <si>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</si>
  <si>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</si>
  <si>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</si>
  <si>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</si>
  <si>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</si>
  <si>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</si>
  <si>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</si>
  <si>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</si>
  <si>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</si>
  <si>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</si>
  <si>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</si>
  <si>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</si>
  <si>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</si>
  <si>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</si>
  <si>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</si>
  <si>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</si>
  <si>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</si>
  <si>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</si>
  <si>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</si>
  <si>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</si>
  <si>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</si>
  <si>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</si>
  <si>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</si>
  <si>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</si>
  <si>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</si>
  <si>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</si>
  <si>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</si>
  <si>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</si>
  <si>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</si>
  <si>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</si>
  <si>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</si>
  <si>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</si>
  <si>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</si>
  <si>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</si>
  <si>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</si>
  <si>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</si>
  <si>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</si>
  <si>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</si>
  <si>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</si>
  <si>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</si>
  <si>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</si>
  <si>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</si>
  <si>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</si>
  <si>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</si>
  <si>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</si>
  <si>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</si>
  <si>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</si>
  <si>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</si>
  <si>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</si>
  <si>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</si>
  <si>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</si>
  <si>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</si>
  <si>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</si>
  <si>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</si>
  <si>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</si>
  <si>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</si>
  <si>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</si>
  <si>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</si>
  <si>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</si>
  <si>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</si>
  <si>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</si>
  <si>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</si>
  <si>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</si>
  <si>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</si>
  <si>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</si>
  <si>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</si>
  <si>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</si>
  <si>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</si>
  <si>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</si>
  <si>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</si>
  <si>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</si>
  <si>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</si>
  <si>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</si>
  <si>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</si>
  <si>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</si>
  <si>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</si>
  <si>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</si>
  <si>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</si>
  <si>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</si>
  <si>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</si>
  <si>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</si>
  <si>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</si>
  <si>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</si>
  <si>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</si>
  <si>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</si>
  <si>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</si>
  <si>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</si>
  <si>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</si>
  <si>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</si>
  <si>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</si>
  <si>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</si>
  <si>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</si>
  <si>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</si>
  <si>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</si>
  <si>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</si>
  <si>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</si>
  <si>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</si>
  <si>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</si>
  <si>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</si>
  <si>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</si>
  <si>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</si>
  <si>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</si>
  <si>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</si>
  <si>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</si>
  <si>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</si>
  <si>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</si>
  <si>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</si>
  <si>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</si>
  <si>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</si>
  <si>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</si>
  <si>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</si>
  <si>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</si>
  <si>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</si>
  <si>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</si>
  <si>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</si>
  <si>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</si>
  <si>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</si>
  <si>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</si>
  <si>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</si>
  <si>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</si>
  <si>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</si>
  <si>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</si>
  <si>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</si>
  <si>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</si>
  <si>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</si>
  <si>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</si>
  <si>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</si>
  <si>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</si>
  <si>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</si>
  <si>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</si>
  <si>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</si>
  <si>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</si>
  <si>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</si>
  <si>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</si>
  <si>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</si>
  <si>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</si>
  <si>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</si>
  <si>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</si>
  <si>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</si>
  <si>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</si>
  <si>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原子力規制庁</t>
    <rPh sb="0" eb="3">
      <t>ゲンシリョク</t>
    </rPh>
    <rPh sb="3" eb="5">
      <t>キセイ</t>
    </rPh>
    <rPh sb="5" eb="6">
      <t>チョウ</t>
    </rPh>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</si>
  <si>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</si>
  <si>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</si>
  <si>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</si>
  <si>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特別会計に関する法律施行令第５１条第７項第４号、第１８号</t>
    <phoneticPr fontId="5"/>
  </si>
  <si>
    <t>-</t>
    <phoneticPr fontId="5"/>
  </si>
  <si>
    <t>将来的な加工施設及び再処理施設の安全性に係る評価の向上に資するため、これらの施設の内部火災等に関するリスク評価に係る科学的・技術的知見を収集・蓄積する。</t>
    <phoneticPr fontId="5"/>
  </si>
  <si>
    <t>加工施設及び再処理施設に対する内部火災に係るリスク評価手法の整備・高度化を行うための検討を行う。また、内部事象を含めたリスク評価の事故シナリオをより適切なものとするとともに、評価に伴う不確かさを低減すること等を目的として以下の項目の技術的検討を行う。
①　火災又は爆発
②　蒸発乾固
③　機器の経年劣化</t>
    <phoneticPr fontId="5"/>
  </si>
  <si>
    <t>-</t>
    <phoneticPr fontId="5"/>
  </si>
  <si>
    <t>-</t>
    <phoneticPr fontId="5"/>
  </si>
  <si>
    <t>-</t>
    <phoneticPr fontId="5"/>
  </si>
  <si>
    <t>-</t>
    <phoneticPr fontId="5"/>
  </si>
  <si>
    <t>-</t>
    <phoneticPr fontId="5"/>
  </si>
  <si>
    <t>-</t>
    <phoneticPr fontId="5"/>
  </si>
  <si>
    <t>原規</t>
  </si>
  <si>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</si>
  <si>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</si>
  <si>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</si>
  <si>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</si>
  <si>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</si>
  <si>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</si>
  <si>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</si>
  <si>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t>
    <phoneticPr fontId="5"/>
  </si>
  <si>
    <t>安全研究を通じて蓄積した知見を個々の審査等に活用する。</t>
    <phoneticPr fontId="5"/>
  </si>
  <si>
    <t>安全研究を通じて蓄積した知見を個々の審査等に活用した件数</t>
    <phoneticPr fontId="5"/>
  </si>
  <si>
    <t>（平成30年度）核燃料施設等の新規制基準適合性に係る審査等において、本事業で得られた蒸発乾固時における乾固物の物性値に関する知見が、再処理事業者によって引用された。
（令和元年度）核燃料施設等の新規制基準適合性に係る審査会合等（第294回審査会合 資料３及び日本原燃(株) 及び六ヶ所再処理施設に係る新規制基準の適合性に関する事業者ヒアリング（４１２）資料1）において、蒸発乾固事象時の揮発性Ruの挙動に関し、平成27年度から29年度の研究で得られた成果（平成29年度の成果については、上記平成30年度に報告した件とは別の技術的内容） が再処理事業者によって引用された。再処理事業者は、上記成果に自己の見解等を加味して、審査会合における規制庁指摘事項への回答を作成した。</t>
    <phoneticPr fontId="5"/>
  </si>
  <si>
    <t>加工施設に関する試験、解析及び調査の作業件数</t>
    <phoneticPr fontId="5"/>
  </si>
  <si>
    <t>執行額　／　活動実績（アウトプットの活動実績件数）　　　　　　　　　　　　　　</t>
    <rPh sb="0" eb="2">
      <t>シッコウ</t>
    </rPh>
    <rPh sb="2" eb="3">
      <t>ガク</t>
    </rPh>
    <rPh sb="6" eb="8">
      <t>カツドウ</t>
    </rPh>
    <rPh sb="8" eb="10">
      <t>ジッセキ</t>
    </rPh>
    <rPh sb="18" eb="22">
      <t>カツドウジッセキ</t>
    </rPh>
    <rPh sb="22" eb="24">
      <t>ケンスウ</t>
    </rPh>
    <phoneticPr fontId="5"/>
  </si>
  <si>
    <t>原子力に対する確かな規制を通じて、人と環境を守ること</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</si>
  <si>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科学的・技術的知見を順次公表することで、測定指標「規制に活用する観点から安全研究等を通じて蓄積された科学的・技術的知見をNRA技術報告・論文誌等で公表した件数」に寄与するものである。また、本事業では再処理施設及び加工施設における将来的な安全性に係る評価の向上等に資する科学的・技術的知見等の収集・蓄積を進めており、それらの科学的・技術的知見を用いて技術基準の検討を行うことで、測定指標「安全研究の成果の反映を含めた規制基準等の策定、見直しを図った件数」に寄与するものである。</t>
    <phoneticPr fontId="5"/>
  </si>
  <si>
    <t>-</t>
    <phoneticPr fontId="5"/>
  </si>
  <si>
    <t>0105</t>
    <phoneticPr fontId="5"/>
  </si>
  <si>
    <t>0365</t>
    <phoneticPr fontId="5"/>
  </si>
  <si>
    <t>0120</t>
    <phoneticPr fontId="5"/>
  </si>
  <si>
    <t>0018</t>
    <phoneticPr fontId="5"/>
  </si>
  <si>
    <t>0026</t>
    <phoneticPr fontId="5"/>
  </si>
  <si>
    <t>0024</t>
    <phoneticPr fontId="5"/>
  </si>
  <si>
    <t>0023</t>
    <phoneticPr fontId="5"/>
  </si>
  <si>
    <t>0027</t>
    <phoneticPr fontId="5"/>
  </si>
  <si>
    <t>原子力規制委員会</t>
  </si>
  <si>
    <t>‐</t>
  </si>
  <si>
    <t>再処理施設等の安全性向上の妥当性を評価するための科学的・技術的知見の収集・蓄積を目的としており、国民や社会のニーズを的確に反映している。</t>
    <phoneticPr fontId="5"/>
  </si>
  <si>
    <t>本事業は、原子炉等規制法に基づく規制基準の整備、審査等に資する科学的・技術的知見の収集・蓄積を目的としており、地方自治体、民間等に委ねることはできない。</t>
    <phoneticPr fontId="5"/>
  </si>
  <si>
    <t>支出先が示した実績、実施体制及び実施計画から支出先の選定は妥当である。
一部事業の実施には特定の試験環境及び高度な技術を要するため、他に契約可能な者が存在しないことを確認した上で、随意契約しており、競争性が確保されるよう取り組んでいる。</t>
    <phoneticPr fontId="5"/>
  </si>
  <si>
    <t>本事業は、原子炉等規制法に基づく規制基準の整備、審査等に資する科学的・技術的知見の収集・蓄積を目的としており、国が負担することは妥当である。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</si>
  <si>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</si>
  <si>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5"/>
  </si>
  <si>
    <t>-</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</si>
  <si>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</si>
  <si>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本事業は、原子炉等規制法に基づく規制基準の整備、審査等に資する科学的・技術的知見の収集・蓄積を目的とし、国として実施すべきものであり、委託・請負によって実施することが適切である。</t>
    <phoneticPr fontId="5"/>
  </si>
  <si>
    <t>-</t>
    <phoneticPr fontId="5"/>
  </si>
  <si>
    <t>再処理施設に関する試験、解析及び調査の作業件数</t>
    <rPh sb="0" eb="3">
      <t>サイショリ</t>
    </rPh>
    <phoneticPr fontId="5"/>
  </si>
  <si>
    <t>件</t>
    <rPh sb="0" eb="1">
      <t>ケン</t>
    </rPh>
    <phoneticPr fontId="5"/>
  </si>
  <si>
    <t>[参考指標]
執行額　／　活動実績（アウトプットの活動実績件数）　</t>
    <rPh sb="1" eb="5">
      <t>サンコウシヒョウ</t>
    </rPh>
    <rPh sb="7" eb="10">
      <t>シッコウガク</t>
    </rPh>
    <rPh sb="13" eb="17">
      <t>カツドウジッセキ</t>
    </rPh>
    <rPh sb="25" eb="27">
      <t>カツドウ</t>
    </rPh>
    <rPh sb="27" eb="29">
      <t>ジッセキ</t>
    </rPh>
    <rPh sb="29" eb="30">
      <t>ケン</t>
    </rPh>
    <rPh sb="30" eb="31">
      <t>カズ</t>
    </rPh>
    <phoneticPr fontId="5"/>
  </si>
  <si>
    <t>加工施設に関する執行額　／　加工施設に関する試験、解析及び調査の作業件数　　　　　　　　　　　　　　</t>
    <rPh sb="0" eb="4">
      <t>カコウシセツ</t>
    </rPh>
    <rPh sb="5" eb="6">
      <t>カン</t>
    </rPh>
    <rPh sb="8" eb="10">
      <t>シッコウ</t>
    </rPh>
    <rPh sb="10" eb="11">
      <t>ガク</t>
    </rPh>
    <rPh sb="14" eb="18">
      <t>カコウシセツ</t>
    </rPh>
    <rPh sb="19" eb="20">
      <t>カン</t>
    </rPh>
    <rPh sb="22" eb="24">
      <t>シケン</t>
    </rPh>
    <rPh sb="25" eb="27">
      <t>カイセキ</t>
    </rPh>
    <rPh sb="27" eb="28">
      <t>オヨ</t>
    </rPh>
    <rPh sb="29" eb="31">
      <t>チョウサ</t>
    </rPh>
    <rPh sb="32" eb="34">
      <t>サギョウ</t>
    </rPh>
    <rPh sb="34" eb="36">
      <t>ケンスウ</t>
    </rPh>
    <phoneticPr fontId="5"/>
  </si>
  <si>
    <t>再処理施設に関する執行額　／　再処理施設に関する試験、解析及び調査の作業件数　　　　　　　　　　　　　　</t>
    <rPh sb="0" eb="3">
      <t>サイショリ</t>
    </rPh>
    <rPh sb="3" eb="5">
      <t>シセツ</t>
    </rPh>
    <rPh sb="6" eb="7">
      <t>カン</t>
    </rPh>
    <rPh sb="9" eb="12">
      <t>シッコウガク</t>
    </rPh>
    <rPh sb="15" eb="18">
      <t>サイショリ</t>
    </rPh>
    <rPh sb="18" eb="20">
      <t>シセツ</t>
    </rPh>
    <rPh sb="21" eb="22">
      <t>カン</t>
    </rPh>
    <rPh sb="24" eb="26">
      <t>シケン</t>
    </rPh>
    <rPh sb="27" eb="29">
      <t>カイセキ</t>
    </rPh>
    <rPh sb="29" eb="30">
      <t>オヨ</t>
    </rPh>
    <rPh sb="31" eb="33">
      <t>チョウサ</t>
    </rPh>
    <rPh sb="34" eb="38">
      <t>サギョウケンスウ</t>
    </rPh>
    <phoneticPr fontId="5"/>
  </si>
  <si>
    <t>百万円</t>
    <rPh sb="0" eb="3">
      <t>ヒャクマンエン</t>
    </rPh>
    <phoneticPr fontId="5"/>
  </si>
  <si>
    <t>百万円</t>
    <rPh sb="0" eb="2">
      <t>ヒャクマン</t>
    </rPh>
    <rPh sb="2" eb="3">
      <t>エン</t>
    </rPh>
    <phoneticPr fontId="5"/>
  </si>
  <si>
    <t>90/3</t>
    <phoneticPr fontId="5"/>
  </si>
  <si>
    <t>116/3</t>
    <phoneticPr fontId="5"/>
  </si>
  <si>
    <t>百万円/件</t>
    <rPh sb="0" eb="3">
      <t>ヒャクマンエン</t>
    </rPh>
    <rPh sb="4" eb="5">
      <t>ケン</t>
    </rPh>
    <phoneticPr fontId="5"/>
  </si>
  <si>
    <t>3/1</t>
    <phoneticPr fontId="5"/>
  </si>
  <si>
    <t>44/1</t>
    <phoneticPr fontId="5"/>
  </si>
  <si>
    <t>63/2</t>
    <phoneticPr fontId="5"/>
  </si>
  <si>
    <t>66/2</t>
    <phoneticPr fontId="5"/>
  </si>
  <si>
    <t>43/1</t>
    <phoneticPr fontId="5"/>
  </si>
  <si>
    <t>百万円/件</t>
    <rPh sb="0" eb="3">
      <t>ヒャクマンエン</t>
    </rPh>
    <rPh sb="4" eb="5">
      <t>ケン</t>
    </rPh>
    <phoneticPr fontId="5"/>
  </si>
  <si>
    <t>百万円/件</t>
    <rPh sb="0" eb="1">
      <t>ヒャク</t>
    </rPh>
    <rPh sb="1" eb="3">
      <t>マンエン</t>
    </rPh>
    <rPh sb="4" eb="5">
      <t>ケン</t>
    </rPh>
    <phoneticPr fontId="5"/>
  </si>
  <si>
    <t>-</t>
    <phoneticPr fontId="5"/>
  </si>
  <si>
    <t>9/2</t>
    <phoneticPr fontId="5"/>
  </si>
  <si>
    <t>17/4</t>
    <phoneticPr fontId="5"/>
  </si>
  <si>
    <t>9/4</t>
    <phoneticPr fontId="5"/>
  </si>
  <si>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5"/>
  </si>
  <si>
    <t>-</t>
    <phoneticPr fontId="5"/>
  </si>
  <si>
    <t>8/1</t>
    <phoneticPr fontId="5"/>
  </si>
  <si>
    <t>規制基準等の策定、見直しを図った件数
【本事業の実績】
　　H30年度：0件
　　R01年度：0件
　　R02年度：0件</t>
    <phoneticPr fontId="5"/>
  </si>
  <si>
    <t>規制に活用する観点から安全研究等を通じて蓄積された科学的・技術的知見をNRA技術報告・論文誌等で公表した件数
※規制庁が発表したものに限る
【本事業の実績】
　　H30年度：0件
　　R01年度：1件
　　R02年度：0件</t>
    <phoneticPr fontId="5"/>
  </si>
  <si>
    <t>安全研究等を通じて蓄積した知見を個々の審査等に活用した件数
【本事業の実績】
　　H30年度：1件
　　R01年度：1件
　　R02年度：0件</t>
    <phoneticPr fontId="5"/>
  </si>
  <si>
    <t>無</t>
  </si>
  <si>
    <t>これまでに培った知見を活用することにより、コストの低減及び予算の重点化を図る等、事業における支出は合理的な内容となっている。
また、競争性の確保については、原則一般競争入札で実施し、一部事業の実施には特定の試験環境及び高度な技術を要するため、他に契約可能な者が存在しないことを確認した上で、随意契約しており、競争性が確保されるよう取り組んでいる。
事業の実施に当たっては、受託事業者が適宜、発注者に計画・進捗状況及び事業結果を確認しつつ事業を進めており、計画的かつ効率的に事業を実施してきた。その成果は今後実施される商業用再処理施設等の将来的な安全性に係る評価の向上及び高経年化対策の内容確認に係る科学的・技術的知見として有効に活用される予定である。</t>
    <phoneticPr fontId="5"/>
  </si>
  <si>
    <t>随意契約に当たっては、入札可能性調査を実施することで競争性が確保されるよう取り組んでいるが、引き続き仕様書の具体化、入札可能性調査期間の十分な確保などに留意することで効率的な執行に努める。</t>
    <phoneticPr fontId="5"/>
  </si>
  <si>
    <t>国立研究開発法人
日本原子力研究開発機構</t>
    <rPh sb="0" eb="2">
      <t>コクリツ</t>
    </rPh>
    <rPh sb="2" eb="6">
      <t>ケンキュウカイハツ</t>
    </rPh>
    <rPh sb="6" eb="8">
      <t>ホウジン</t>
    </rPh>
    <rPh sb="9" eb="11">
      <t>ニホン</t>
    </rPh>
    <rPh sb="11" eb="14">
      <t>ゲンシリョク</t>
    </rPh>
    <rPh sb="14" eb="18">
      <t>ケンキュウカイハツ</t>
    </rPh>
    <rPh sb="18" eb="20">
      <t>キコウ</t>
    </rPh>
    <phoneticPr fontId="5"/>
  </si>
  <si>
    <t>国立大学法人
九州工業大学</t>
    <rPh sb="0" eb="2">
      <t>コクリツ</t>
    </rPh>
    <rPh sb="2" eb="4">
      <t>ダイガク</t>
    </rPh>
    <rPh sb="4" eb="6">
      <t>ホウジン</t>
    </rPh>
    <rPh sb="7" eb="9">
      <t>キュウシュウ</t>
    </rPh>
    <rPh sb="9" eb="11">
      <t>コウギョウ</t>
    </rPh>
    <rPh sb="11" eb="13">
      <t>ダイガク</t>
    </rPh>
    <phoneticPr fontId="5"/>
  </si>
  <si>
    <t>国立大学法人
東京工業大学</t>
    <rPh sb="7" eb="9">
      <t>トウキョウ</t>
    </rPh>
    <phoneticPr fontId="5"/>
  </si>
  <si>
    <t>B.国立大学法人九州工業大学</t>
    <rPh sb="2" eb="4">
      <t>コクリツ</t>
    </rPh>
    <rPh sb="4" eb="6">
      <t>ダイガク</t>
    </rPh>
    <rPh sb="6" eb="8">
      <t>ホウジン</t>
    </rPh>
    <rPh sb="8" eb="10">
      <t>キュウシュウ</t>
    </rPh>
    <rPh sb="10" eb="14">
      <t>コウギョウダイガク</t>
    </rPh>
    <phoneticPr fontId="5"/>
  </si>
  <si>
    <t>株式会社東レリサーチセンター</t>
    <rPh sb="0" eb="4">
      <t>カブシキカイシャ</t>
    </rPh>
    <rPh sb="4" eb="5">
      <t>トウ</t>
    </rPh>
    <phoneticPr fontId="5"/>
  </si>
  <si>
    <t>株式会社コベルコ科研</t>
    <rPh sb="0" eb="4">
      <t>カブシキカイシャ</t>
    </rPh>
    <rPh sb="8" eb="10">
      <t>カケン</t>
    </rPh>
    <phoneticPr fontId="5"/>
  </si>
  <si>
    <t>株式会社先端力学シミュレーション研究所</t>
    <rPh sb="0" eb="4">
      <t>カブシキカイシャ</t>
    </rPh>
    <rPh sb="4" eb="6">
      <t>センタン</t>
    </rPh>
    <rPh sb="6" eb="8">
      <t>リキガク</t>
    </rPh>
    <rPh sb="16" eb="19">
      <t>ケンキュウジョ</t>
    </rPh>
    <phoneticPr fontId="5"/>
  </si>
  <si>
    <t>アルカリ腐食したタンタル、異材接合継手のSIMSによる水素分析評価</t>
    <phoneticPr fontId="5"/>
  </si>
  <si>
    <t>-</t>
    <phoneticPr fontId="5"/>
  </si>
  <si>
    <t>-</t>
    <phoneticPr fontId="5"/>
  </si>
  <si>
    <t>-</t>
    <phoneticPr fontId="5"/>
  </si>
  <si>
    <t>-</t>
    <phoneticPr fontId="5"/>
  </si>
  <si>
    <t>-</t>
    <phoneticPr fontId="5"/>
  </si>
  <si>
    <t>D.株式会社先端力学シミュレーション研究所</t>
    <phoneticPr fontId="5"/>
  </si>
  <si>
    <t>A.国立研究開発法人日本原子力研究開発機構</t>
    <rPh sb="2" eb="4">
      <t>コクリツ</t>
    </rPh>
    <rPh sb="4" eb="10">
      <t>ケンキュウカイハツホウジン</t>
    </rPh>
    <rPh sb="10" eb="12">
      <t>ニホン</t>
    </rPh>
    <rPh sb="12" eb="15">
      <t>ゲンシリョク</t>
    </rPh>
    <rPh sb="15" eb="21">
      <t>ケンキュウカイハツキコウ</t>
    </rPh>
    <phoneticPr fontId="5"/>
  </si>
  <si>
    <t>人件費等</t>
    <rPh sb="0" eb="3">
      <t>ジンケンヒ</t>
    </rPh>
    <rPh sb="3" eb="4">
      <t>トウ</t>
    </rPh>
    <phoneticPr fontId="5"/>
  </si>
  <si>
    <t>人件費等</t>
    <phoneticPr fontId="5"/>
  </si>
  <si>
    <t>タンタルの水素吸収ぜい化の熱時効影響検討とそのメカニズム検討</t>
    <phoneticPr fontId="5"/>
  </si>
  <si>
    <t>タンタルのアルカリ中における腐食及び皮膜影響の電気化学挙動による検討</t>
    <phoneticPr fontId="5"/>
  </si>
  <si>
    <t>タンタル中の水素及び欠陥の存在状態の熱時効影響評価</t>
    <phoneticPr fontId="5"/>
  </si>
  <si>
    <t>人件費</t>
    <rPh sb="0" eb="3">
      <t>ジンケンヒ</t>
    </rPh>
    <phoneticPr fontId="5"/>
  </si>
  <si>
    <t>職員人件費</t>
    <phoneticPr fontId="5"/>
  </si>
  <si>
    <t>外部請負</t>
    <phoneticPr fontId="5"/>
  </si>
  <si>
    <t>測定・分析等のための試験作業</t>
    <phoneticPr fontId="5"/>
  </si>
  <si>
    <t>物品購入費</t>
    <phoneticPr fontId="5"/>
  </si>
  <si>
    <t>試験用材料、消耗品等</t>
    <phoneticPr fontId="5"/>
  </si>
  <si>
    <t>外部委託</t>
    <phoneticPr fontId="5"/>
  </si>
  <si>
    <t>試験用試料作製、化学分析等（大学）</t>
    <phoneticPr fontId="5"/>
  </si>
  <si>
    <t>その他</t>
    <phoneticPr fontId="5"/>
  </si>
  <si>
    <t>一般管理費等</t>
    <phoneticPr fontId="5"/>
  </si>
  <si>
    <t>物品購入費</t>
    <rPh sb="0" eb="2">
      <t>ブッピン</t>
    </rPh>
    <rPh sb="2" eb="4">
      <t>コウニュウ</t>
    </rPh>
    <rPh sb="4" eb="5">
      <t>ヒ</t>
    </rPh>
    <phoneticPr fontId="5"/>
  </si>
  <si>
    <t>試験消耗品費、備品費</t>
    <rPh sb="0" eb="2">
      <t>シケン</t>
    </rPh>
    <rPh sb="2" eb="5">
      <t>ショウモウヒン</t>
    </rPh>
    <rPh sb="5" eb="6">
      <t>ヒ</t>
    </rPh>
    <rPh sb="7" eb="10">
      <t>ビヒンヒ</t>
    </rPh>
    <phoneticPr fontId="5"/>
  </si>
  <si>
    <t>C.株式会社コベルコ科研</t>
    <rPh sb="2" eb="6">
      <t>カブシキガイシャ</t>
    </rPh>
    <rPh sb="10" eb="12">
      <t>カケン</t>
    </rPh>
    <phoneticPr fontId="5"/>
  </si>
  <si>
    <t>アルカリ腐食したタンタル、異材接合継手のSIMSによる水素分析評価</t>
    <phoneticPr fontId="5"/>
  </si>
  <si>
    <t>核燃料サイクル施設におけるHEPAフィルタを対象とした解析モデルの作成及び解析</t>
    <phoneticPr fontId="5"/>
  </si>
  <si>
    <t>核燃料サイクル施設におけるHEPAフィルタを対象とした解析モデルの作成及び解析</t>
    <phoneticPr fontId="5"/>
  </si>
  <si>
    <t>事業の成果は事業者が報告する将来的な再処理施設等における安全性に係る評価の向上の妥当性を評価するための科学的・技術的知見の収集・蓄積に有効に活用される予定である。</t>
    <phoneticPr fontId="5"/>
  </si>
  <si>
    <t>令和元年7月3日原子力規制委員会が示した「今後推進すべき安全研究の分野及び実施方針」における令和2年度以降の安全研究の実施方針のうち、「核燃料サイクル施設（加工施設・再処理施設）」に対する安全研究に該当するものであり、優先度は高い。</t>
    <rPh sb="0" eb="2">
      <t>レイワ</t>
    </rPh>
    <rPh sb="2" eb="3">
      <t>モト</t>
    </rPh>
    <rPh sb="46" eb="48">
      <t>レイワ</t>
    </rPh>
    <phoneticPr fontId="5"/>
  </si>
  <si>
    <t>商用再処理施設の経年変化に関する研究</t>
    <phoneticPr fontId="5"/>
  </si>
  <si>
    <t>規制に活用する観点から安全研究等を通じて蓄積された科学的・技術的知見をNRA技術報告並びに査読のある論文誌及び国際会議のプロシーディングスで公表した件数
【内訳】
＜規制庁＞
NRA技術報告：0件（平成30年度）、0件（令和元年度）、0件（令和2年度）
査読付き論文：0件（平成30年度）、1件（令和元年度）、0件（令和2年度）
査読付きプロシーディングス：0件（平成30年度）、0件（令和元年度）、0件（令和2年度）
＜委託先＞
査読付き論文：0件（平成30年度）、1件（令和元年度）、5件（令和2年度）
査読付きプロシーディングス：0件（平成30年度）、0件（令和元年度）、0件（令和2年度）</t>
    <rPh sb="118" eb="119">
      <t>ケン</t>
    </rPh>
    <rPh sb="156" eb="157">
      <t>ケン</t>
    </rPh>
    <rPh sb="158" eb="160">
      <t>レイワ</t>
    </rPh>
    <rPh sb="161" eb="163">
      <t>ネンド</t>
    </rPh>
    <rPh sb="290" eb="291">
      <t>ケン</t>
    </rPh>
    <rPh sb="292" eb="294">
      <t>レイワ</t>
    </rPh>
    <rPh sb="295" eb="296">
      <t>ネン</t>
    </rPh>
    <rPh sb="296" eb="297">
      <t>ド</t>
    </rPh>
    <phoneticPr fontId="5"/>
  </si>
  <si>
    <t>【参考指標】
規制に活用する観点から安全研究等を通じて蓄積された科学的・技術的知見を学会で発表した件数
【内訳】
規制庁：2件（平成30度）、1件（令和元年度）、0件（令和2年度）
委託先：2件（平成30度）、3件（令和元年度）、2件（令和2年度）</t>
    <rPh sb="82" eb="83">
      <t>ケン</t>
    </rPh>
    <phoneticPr fontId="5"/>
  </si>
  <si>
    <t>13/5</t>
    <phoneticPr fontId="5"/>
  </si>
  <si>
    <t>13/2</t>
    <phoneticPr fontId="5"/>
  </si>
  <si>
    <t>新型コロナウィルス感染症の拡大に伴い予定していた出張が取りやめとなった点及び委託事業における額の確定等により支出額が予定を下回った点により、不用額が生じたものであり、事業を効率的に遂行する観点から妥当である。</t>
    <rPh sb="0" eb="2">
      <t>シンガタ</t>
    </rPh>
    <rPh sb="9" eb="12">
      <t>カンセンショウ</t>
    </rPh>
    <rPh sb="13" eb="15">
      <t>カクダイ</t>
    </rPh>
    <rPh sb="16" eb="17">
      <t>トモナ</t>
    </rPh>
    <rPh sb="18" eb="20">
      <t>ヨテイ</t>
    </rPh>
    <rPh sb="24" eb="26">
      <t>シュッチョウ</t>
    </rPh>
    <rPh sb="27" eb="28">
      <t>ト</t>
    </rPh>
    <rPh sb="35" eb="36">
      <t>テン</t>
    </rPh>
    <rPh sb="36" eb="37">
      <t>オヨ</t>
    </rPh>
    <rPh sb="65" eb="66">
      <t>テン</t>
    </rPh>
    <phoneticPr fontId="5"/>
  </si>
  <si>
    <t>公表している成果物等（令和元年度）
・森憲治、核燃料施設における地震リスク評価のための簡易ハイブリッド法の改良、日本原子力学会和文論文誌
　（https://doi.org/10.3327/taesj.J18.037）
・委託調査費に関する成果物の公表（https://www.nsr.go.jp/nra/chotatsu/yosanshikou/itaku_houkoku_r1.html）
　　①管理番号20191406、平成31年度原子力施設等防災対策等委託費（再処理施設等における火災事故時影響評価試験）事業
　　②管理番号20191407、平成31年度原子力施設等防災対策等委託費（再処理施設内での放射性物質の移行挙動に係る試験等）事業
　　③管理番号20191408、平成31年度原子力施設等防災対策等委託費（商用再処理施設の経年変化に関する研究）事業
　　（R2年度の成果物はまだ規制庁ウェブサイトで公開されていないため、平成31年度の報告書を記載している。）
・その他</t>
    <rPh sb="388" eb="390">
      <t>ネンド</t>
    </rPh>
    <rPh sb="391" eb="393">
      <t>セイカ</t>
    </rPh>
    <rPh sb="393" eb="394">
      <t>モノ</t>
    </rPh>
    <rPh sb="397" eb="400">
      <t>キセイチョウ</t>
    </rPh>
    <rPh sb="407" eb="409">
      <t>コウカイ</t>
    </rPh>
    <rPh sb="418" eb="420">
      <t>ヘイセイ</t>
    </rPh>
    <rPh sb="422" eb="424">
      <t>ネンド</t>
    </rPh>
    <rPh sb="425" eb="428">
      <t>ホウコクショ</t>
    </rPh>
    <rPh sb="429" eb="431">
      <t>キサイ</t>
    </rPh>
    <phoneticPr fontId="5"/>
  </si>
  <si>
    <t xml:space="preserve">本事業の成果は、新規制基準適合性に係る審査のための技術的な判断材料として活用されており、当初計画していた目標値をおおむね満足した。
</t>
    <phoneticPr fontId="5"/>
  </si>
  <si>
    <t>-</t>
    <phoneticPr fontId="5"/>
  </si>
  <si>
    <t>-</t>
    <phoneticPr fontId="5"/>
  </si>
  <si>
    <t>-</t>
    <phoneticPr fontId="5"/>
  </si>
  <si>
    <t>20/4</t>
    <phoneticPr fontId="5"/>
  </si>
  <si>
    <t>本事業を通じて一定の科学的・技術的知見が蓄積された段階で順次公表することとしており、令和3年度には4件の公表を予定している。</t>
    <phoneticPr fontId="5"/>
  </si>
  <si>
    <t>外部有識者点検対象外</t>
    <rPh sb="0" eb="10">
      <t>ガイブユウシキシャテンケンタイショウガイ</t>
    </rPh>
    <phoneticPr fontId="5"/>
  </si>
  <si>
    <t>執行等改善</t>
  </si>
  <si>
    <t>(委託費)
令和3年度は令和4年度以降の試験のための予備試験を実施し、令和4年度以降はその結果を踏まえた本格的な試験を実施するため試験回数が増加する。試験回数の増加に伴い試験に用いる消耗品費が増額している。
(原子力安全業務庁費)
令和4年度の解析では令和3年度よりも複雑な計算体系の解析を予定しており、解析ケースの増加が見込まれることから、解析に伴う請負費が増額している。</t>
    <rPh sb="1" eb="3">
      <t>イタク</t>
    </rPh>
    <rPh sb="3" eb="4">
      <t>ヒ</t>
    </rPh>
    <rPh sb="17" eb="19">
      <t>イコウ</t>
    </rPh>
    <rPh sb="20" eb="22">
      <t>シケン</t>
    </rPh>
    <rPh sb="31" eb="33">
      <t>ジッシ</t>
    </rPh>
    <rPh sb="45" eb="47">
      <t>ケッカ</t>
    </rPh>
    <rPh sb="48" eb="49">
      <t>フ</t>
    </rPh>
    <rPh sb="52" eb="54">
      <t>ホンカク</t>
    </rPh>
    <rPh sb="54" eb="55">
      <t>テキ</t>
    </rPh>
    <rPh sb="56" eb="58">
      <t>シケン</t>
    </rPh>
    <rPh sb="59" eb="61">
      <t>ジッシ</t>
    </rPh>
    <rPh sb="65" eb="67">
      <t>シケン</t>
    </rPh>
    <rPh sb="67" eb="69">
      <t>カイスウ</t>
    </rPh>
    <rPh sb="70" eb="72">
      <t>ゾウカ</t>
    </rPh>
    <rPh sb="75" eb="77">
      <t>シケン</t>
    </rPh>
    <rPh sb="77" eb="79">
      <t>カイスウ</t>
    </rPh>
    <rPh sb="80" eb="82">
      <t>ゾウカ</t>
    </rPh>
    <rPh sb="83" eb="84">
      <t>トモナ</t>
    </rPh>
    <rPh sb="88" eb="89">
      <t>モチ</t>
    </rPh>
    <rPh sb="91" eb="94">
      <t>ショウモウヒン</t>
    </rPh>
    <rPh sb="94" eb="95">
      <t>ヒ</t>
    </rPh>
    <rPh sb="96" eb="98">
      <t>ゾウガク</t>
    </rPh>
    <rPh sb="106" eb="113">
      <t>ゲンシリョクアンゼンギョウム</t>
    </rPh>
    <rPh sb="113" eb="115">
      <t>チョウヒ</t>
    </rPh>
    <rPh sb="123" eb="125">
      <t>カイセキ</t>
    </rPh>
    <rPh sb="135" eb="137">
      <t>フクザツ</t>
    </rPh>
    <rPh sb="138" eb="140">
      <t>ケイサン</t>
    </rPh>
    <rPh sb="140" eb="142">
      <t>タイケイ</t>
    </rPh>
    <rPh sb="143" eb="145">
      <t>カイセキ</t>
    </rPh>
    <rPh sb="146" eb="148">
      <t>ヨテイ</t>
    </rPh>
    <rPh sb="153" eb="155">
      <t>カイセキ</t>
    </rPh>
    <rPh sb="159" eb="161">
      <t>ゾウカ</t>
    </rPh>
    <rPh sb="162" eb="164">
      <t>ミコ</t>
    </rPh>
    <rPh sb="175" eb="176">
      <t>トモナ</t>
    </rPh>
    <rPh sb="177" eb="179">
      <t>ウケオイ</t>
    </rPh>
    <rPh sb="179" eb="180">
      <t>ヒ</t>
    </rPh>
    <rPh sb="181" eb="183">
      <t>ゾウガク</t>
    </rPh>
    <phoneticPr fontId="5"/>
  </si>
  <si>
    <t>過年度の執行率を踏まえ、必要額を精査したうえでの予算要求とすること。</t>
    <phoneticPr fontId="5"/>
  </si>
  <si>
    <t>過年度の執行率を踏まえ、必要額を精査したうえでの予算要求としている。</t>
    <phoneticPr fontId="5"/>
  </si>
  <si>
    <t>-</t>
    <phoneticPr fontId="5"/>
  </si>
  <si>
    <t>原子力規制の厳正かつ適切な実施と技術基盤の強化</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</si>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</sst>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DF9FF"/>
      <color rgb="FFDCE6F2"/>
      <color rgb="FFFF99CC"/>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108463</xdr:colOff>
      <xdr:row>748</xdr:row>
      <xdr:rowOff>225242</xdr:rowOff>
    </xdr:from>
    <xdr:to>
      <xdr:col>36</xdr:col>
      <xdr:colOff>5411</xdr:colOff>
      <xdr:row>752</xdr:row>
      <xdr:rowOff>247771</xdr:rowOff>
    </xdr:to>
    <xdr:grpSp>
      <xdr:nvGrpSpPr>
        <xdr:cNvPr id="18" name="グループ化 17"/>
        <xdr:cNvGrpSpPr/>
      </xdr:nvGrpSpPr>
      <xdr:grpSpPr>
        <a:xfrm>
          <a:off x="4358994" y="60708992"/>
          <a:ext cx="2933042" cy="1451279"/>
          <a:chOff x="4308988" y="60337517"/>
          <a:chExt cx="2897323" cy="1432229"/>
        </a:xfrm>
      </xdr:grpSpPr>
      <xdr:sp macro="" textlink="">
        <xdr:nvSpPr>
          <xdr:cNvPr id="2" name="正方形/長方形 1">
            <a:extLst>
              <a:ext uri="{FF2B5EF4-FFF2-40B4-BE49-F238E27FC236}">
                <a16:creationId xmlns="" xmlns:a16="http://schemas.microsoft.com/office/drawing/2014/main" id="{00000000-0008-0000-0000-000008000000}"/>
              </a:ext>
            </a:extLst>
          </xdr:cNvPr>
          <xdr:cNvSpPr/>
        </xdr:nvSpPr>
        <xdr:spPr>
          <a:xfrm>
            <a:off x="4712299" y="60337517"/>
            <a:ext cx="2090701" cy="7026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73</a:t>
            </a:r>
            <a:r>
              <a:rPr kumimoji="1" lang="ja-JP" altLang="en-US" sz="1400">
                <a:solidFill>
                  <a:sysClr val="windowText" lastClr="000000"/>
                </a:solidFill>
              </a:rPr>
              <a:t>百万円</a:t>
            </a:r>
          </a:p>
        </xdr:txBody>
      </xdr:sp>
      <xdr:sp macro="" textlink="">
        <xdr:nvSpPr>
          <xdr:cNvPr id="3" name="大かっこ 2">
            <a:extLst>
              <a:ext uri="{FF2B5EF4-FFF2-40B4-BE49-F238E27FC236}">
                <a16:creationId xmlns="" xmlns:a16="http://schemas.microsoft.com/office/drawing/2014/main" id="{00000000-0008-0000-0000-000009000000}"/>
              </a:ext>
            </a:extLst>
          </xdr:cNvPr>
          <xdr:cNvSpPr/>
        </xdr:nvSpPr>
        <xdr:spPr>
          <a:xfrm>
            <a:off x="4308988" y="61066312"/>
            <a:ext cx="2897323" cy="7034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grpSp>
    <xdr:clientData/>
  </xdr:twoCellAnchor>
  <xdr:twoCellAnchor>
    <xdr:from>
      <xdr:col>36</xdr:col>
      <xdr:colOff>118312</xdr:colOff>
      <xdr:row>753</xdr:row>
      <xdr:rowOff>143133</xdr:rowOff>
    </xdr:from>
    <xdr:to>
      <xdr:col>47</xdr:col>
      <xdr:colOff>51111</xdr:colOff>
      <xdr:row>757</xdr:row>
      <xdr:rowOff>214383</xdr:rowOff>
    </xdr:to>
    <xdr:grpSp>
      <xdr:nvGrpSpPr>
        <xdr:cNvPr id="16" name="グループ化 15"/>
        <xdr:cNvGrpSpPr/>
      </xdr:nvGrpSpPr>
      <xdr:grpSpPr>
        <a:xfrm>
          <a:off x="7404937" y="62412821"/>
          <a:ext cx="2159268" cy="1500000"/>
          <a:chOff x="7319310" y="62017533"/>
          <a:chExt cx="2132879" cy="1480950"/>
        </a:xfrm>
      </xdr:grpSpPr>
      <xdr:sp macro="" textlink="">
        <xdr:nvSpPr>
          <xdr:cNvPr id="6" name="Text Box 15">
            <a:extLst>
              <a:ext uri="{FF2B5EF4-FFF2-40B4-BE49-F238E27FC236}">
                <a16:creationId xmlns="" xmlns:a16="http://schemas.microsoft.com/office/drawing/2014/main" id="{00000000-0008-0000-0000-00000C000000}"/>
              </a:ext>
            </a:extLst>
          </xdr:cNvPr>
          <xdr:cNvSpPr txBox="1">
            <a:spLocks noChangeArrowheads="1"/>
          </xdr:cNvSpPr>
        </xdr:nvSpPr>
        <xdr:spPr bwMode="auto">
          <a:xfrm>
            <a:off x="7457858" y="62017533"/>
            <a:ext cx="1855782" cy="562430"/>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en-US" altLang="ja-JP" sz="1100" b="0" i="0" u="none" strike="noStrike" baseline="0">
                <a:solidFill>
                  <a:srgbClr val="000000"/>
                </a:solidFill>
                <a:latin typeface="ＭＳ Ｐゴシック"/>
                <a:ea typeface="ＭＳ Ｐゴシック"/>
              </a:rPr>
              <a:t>26</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大かっこ 6">
            <a:extLst>
              <a:ext uri="{FF2B5EF4-FFF2-40B4-BE49-F238E27FC236}">
                <a16:creationId xmlns="" xmlns:a16="http://schemas.microsoft.com/office/drawing/2014/main" id="{00000000-0008-0000-0000-00000D000000}"/>
              </a:ext>
            </a:extLst>
          </xdr:cNvPr>
          <xdr:cNvSpPr/>
        </xdr:nvSpPr>
        <xdr:spPr>
          <a:xfrm>
            <a:off x="7319310" y="62612627"/>
            <a:ext cx="2132879" cy="8858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解析ソフト</a:t>
            </a:r>
            <a:r>
              <a:rPr kumimoji="1" lang="ja-JP" altLang="ja-JP" sz="1100">
                <a:solidFill>
                  <a:schemeClr val="tx1"/>
                </a:solidFill>
                <a:effectLst/>
                <a:latin typeface="+mn-lt"/>
                <a:ea typeface="+mn-ea"/>
                <a:cs typeface="+mn-cs"/>
              </a:rPr>
              <a:t>費</a:t>
            </a:r>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：２５百万円</a:t>
            </a:r>
            <a:endParaRPr kumimoji="1" lang="en-US" altLang="ja-JP" sz="110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n-lt"/>
              </a:rPr>
              <a:t>事務ソフト費等</a:t>
            </a:r>
            <a:r>
              <a:rPr kumimoji="1" lang="en-US" altLang="ja-JP" sz="1100">
                <a:latin typeface="+mn-lt"/>
              </a:rPr>
              <a:t>	</a:t>
            </a:r>
            <a:r>
              <a:rPr kumimoji="1" lang="ja-JP" altLang="en-US" sz="1100">
                <a:latin typeface="+mn-lt"/>
              </a:rPr>
              <a:t>：１百万円</a:t>
            </a:r>
            <a:endParaRPr kumimoji="1" lang="en-US" altLang="ja-JP" sz="1100">
              <a:latin typeface="+mn-lt"/>
            </a:endParaRPr>
          </a:p>
        </xdr:txBody>
      </xdr:sp>
    </xdr:grpSp>
    <xdr:clientData/>
  </xdr:twoCellAnchor>
  <xdr:twoCellAnchor>
    <xdr:from>
      <xdr:col>28</xdr:col>
      <xdr:colOff>156328</xdr:colOff>
      <xdr:row>753</xdr:row>
      <xdr:rowOff>38447</xdr:rowOff>
    </xdr:from>
    <xdr:to>
      <xdr:col>28</xdr:col>
      <xdr:colOff>156328</xdr:colOff>
      <xdr:row>759</xdr:row>
      <xdr:rowOff>48986</xdr:rowOff>
    </xdr:to>
    <xdr:cxnSp macro="">
      <xdr:nvCxnSpPr>
        <xdr:cNvPr id="11" name="直線コネクタ 10"/>
        <xdr:cNvCxnSpPr/>
      </xdr:nvCxnSpPr>
      <xdr:spPr>
        <a:xfrm>
          <a:off x="5795128" y="57661976"/>
          <a:ext cx="0" cy="213325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152629</xdr:colOff>
      <xdr:row>754</xdr:row>
      <xdr:rowOff>49608</xdr:rowOff>
    </xdr:from>
    <xdr:to>
      <xdr:col>37</xdr:col>
      <xdr:colOff>10889</xdr:colOff>
      <xdr:row>754</xdr:row>
      <xdr:rowOff>49608</xdr:rowOff>
    </xdr:to>
    <xdr:cxnSp macro="">
      <xdr:nvCxnSpPr>
        <xdr:cNvPr id="14" name="直線コネクタ 13"/>
        <xdr:cNvCxnSpPr/>
      </xdr:nvCxnSpPr>
      <xdr:spPr>
        <a:xfrm>
          <a:off x="5867629" y="62234251"/>
          <a:ext cx="1695224" cy="0"/>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196701</xdr:colOff>
      <xdr:row>759</xdr:row>
      <xdr:rowOff>35901</xdr:rowOff>
    </xdr:from>
    <xdr:to>
      <xdr:col>41</xdr:col>
      <xdr:colOff>115955</xdr:colOff>
      <xdr:row>759</xdr:row>
      <xdr:rowOff>35901</xdr:rowOff>
    </xdr:to>
    <xdr:cxnSp macro="">
      <xdr:nvCxnSpPr>
        <xdr:cNvPr id="15" name="直線コネクタ 14"/>
        <xdr:cNvCxnSpPr/>
      </xdr:nvCxnSpPr>
      <xdr:spPr>
        <a:xfrm flipH="1">
          <a:off x="3217487" y="59782144"/>
          <a:ext cx="5155282"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1832</xdr:colOff>
      <xdr:row>759</xdr:row>
      <xdr:rowOff>21897</xdr:rowOff>
    </xdr:from>
    <xdr:to>
      <xdr:col>16</xdr:col>
      <xdr:colOff>1832</xdr:colOff>
      <xdr:row>760</xdr:row>
      <xdr:rowOff>129956</xdr:rowOff>
    </xdr:to>
    <xdr:cxnSp macro="">
      <xdr:nvCxnSpPr>
        <xdr:cNvPr id="19" name="直線コネクタ 18"/>
        <xdr:cNvCxnSpPr/>
      </xdr:nvCxnSpPr>
      <xdr:spPr>
        <a:xfrm>
          <a:off x="3154935" y="59740363"/>
          <a:ext cx="0" cy="462783"/>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106934</xdr:colOff>
      <xdr:row>759</xdr:row>
      <xdr:rowOff>21897</xdr:rowOff>
    </xdr:from>
    <xdr:to>
      <xdr:col>41</xdr:col>
      <xdr:colOff>106934</xdr:colOff>
      <xdr:row>760</xdr:row>
      <xdr:rowOff>129956</xdr:rowOff>
    </xdr:to>
    <xdr:cxnSp macro="">
      <xdr:nvCxnSpPr>
        <xdr:cNvPr id="26" name="直線コネクタ 25"/>
        <xdr:cNvCxnSpPr/>
      </xdr:nvCxnSpPr>
      <xdr:spPr>
        <a:xfrm>
          <a:off x="8186762" y="59740363"/>
          <a:ext cx="0" cy="462783"/>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144907</xdr:colOff>
      <xdr:row>760</xdr:row>
      <xdr:rowOff>161193</xdr:rowOff>
    </xdr:from>
    <xdr:to>
      <xdr:col>23</xdr:col>
      <xdr:colOff>41855</xdr:colOff>
      <xdr:row>764</xdr:row>
      <xdr:rowOff>401000</xdr:rowOff>
    </xdr:to>
    <xdr:grpSp>
      <xdr:nvGrpSpPr>
        <xdr:cNvPr id="13" name="グループ化 12"/>
        <xdr:cNvGrpSpPr/>
      </xdr:nvGrpSpPr>
      <xdr:grpSpPr>
        <a:xfrm>
          <a:off x="1764157" y="64931193"/>
          <a:ext cx="2933042" cy="1668557"/>
          <a:chOff x="1783207" y="64502568"/>
          <a:chExt cx="2897323" cy="1649507"/>
        </a:xfrm>
      </xdr:grpSpPr>
      <xdr:sp macro="" textlink="">
        <xdr:nvSpPr>
          <xdr:cNvPr id="23" name="Text Box 16">
            <a:extLst>
              <a:ext uri="{FF2B5EF4-FFF2-40B4-BE49-F238E27FC236}">
                <a16:creationId xmlns="" xmlns:a16="http://schemas.microsoft.com/office/drawing/2014/main" id="{00000000-0008-0000-0000-000010000000}"/>
              </a:ext>
            </a:extLst>
          </xdr:cNvPr>
          <xdr:cNvSpPr txBox="1">
            <a:spLocks noChangeArrowheads="1"/>
          </xdr:cNvSpPr>
        </xdr:nvSpPr>
        <xdr:spPr bwMode="auto">
          <a:xfrm>
            <a:off x="2389272" y="64502568"/>
            <a:ext cx="1685193" cy="201850"/>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（公募</a:t>
            </a:r>
            <a:r>
              <a:rPr lang="ja-JP" altLang="en-US" sz="1100" b="0" i="0" u="none" strike="noStrike" baseline="0">
                <a:solidFill>
                  <a:srgbClr val="000000"/>
                </a:solidFill>
                <a:latin typeface="ＭＳ Ｐゴシック"/>
                <a:ea typeface="ＭＳ Ｐゴシック"/>
              </a:rPr>
              <a:t>）等・委託</a:t>
            </a:r>
            <a:r>
              <a:rPr lang="en-US" altLang="ja-JP" sz="1100" b="0" i="0" u="none" strike="noStrike" baseline="0">
                <a:solidFill>
                  <a:srgbClr val="000000"/>
                </a:solidFill>
                <a:latin typeface="ＭＳ Ｐゴシック"/>
                <a:ea typeface="ＭＳ Ｐゴシック"/>
              </a:rPr>
              <a:t>】</a:t>
            </a:r>
          </a:p>
        </xdr:txBody>
      </xdr:sp>
      <xdr:sp macro="" textlink="">
        <xdr:nvSpPr>
          <xdr:cNvPr id="27" name="Text Box 15">
            <a:extLst>
              <a:ext uri="{FF2B5EF4-FFF2-40B4-BE49-F238E27FC236}">
                <a16:creationId xmlns="" xmlns:a16="http://schemas.microsoft.com/office/drawing/2014/main" id="{00000000-0008-0000-0000-000011000000}"/>
              </a:ext>
            </a:extLst>
          </xdr:cNvPr>
          <xdr:cNvSpPr txBox="1">
            <a:spLocks noChangeArrowheads="1"/>
          </xdr:cNvSpPr>
        </xdr:nvSpPr>
        <xdr:spPr bwMode="auto">
          <a:xfrm>
            <a:off x="2162200" y="64723107"/>
            <a:ext cx="2139336" cy="682090"/>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１者</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４４百万円</a:t>
            </a:r>
          </a:p>
        </xdr:txBody>
      </xdr:sp>
      <xdr:sp macro="" textlink="">
        <xdr:nvSpPr>
          <xdr:cNvPr id="66" name="大かっこ 65">
            <a:extLst>
              <a:ext uri="{FF2B5EF4-FFF2-40B4-BE49-F238E27FC236}">
                <a16:creationId xmlns="" xmlns:a16="http://schemas.microsoft.com/office/drawing/2014/main" id="{00000000-0008-0000-0000-000009000000}"/>
              </a:ext>
            </a:extLst>
          </xdr:cNvPr>
          <xdr:cNvSpPr/>
        </xdr:nvSpPr>
        <xdr:spPr>
          <a:xfrm>
            <a:off x="1783207" y="65444914"/>
            <a:ext cx="2897323" cy="7071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ja-JP" altLang="en-US" sz="1100" b="1">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商用再処理施設の経年変化に関する研究</a:t>
            </a:r>
            <a:endParaRPr lang="ja-JP" altLang="ja-JP">
              <a:solidFill>
                <a:schemeClr val="tx1"/>
              </a:solidFill>
              <a:effectLst/>
            </a:endParaRPr>
          </a:p>
        </xdr:txBody>
      </xdr:sp>
    </xdr:grpSp>
    <xdr:clientData/>
  </xdr:twoCellAnchor>
  <xdr:twoCellAnchor>
    <xdr:from>
      <xdr:col>15</xdr:col>
      <xdr:colOff>100673</xdr:colOff>
      <xdr:row>764</xdr:row>
      <xdr:rowOff>537883</xdr:rowOff>
    </xdr:from>
    <xdr:to>
      <xdr:col>15</xdr:col>
      <xdr:colOff>100673</xdr:colOff>
      <xdr:row>765</xdr:row>
      <xdr:rowOff>263457</xdr:rowOff>
    </xdr:to>
    <xdr:cxnSp macro="">
      <xdr:nvCxnSpPr>
        <xdr:cNvPr id="67" name="直線コネクタ 66"/>
        <xdr:cNvCxnSpPr/>
      </xdr:nvCxnSpPr>
      <xdr:spPr>
        <a:xfrm>
          <a:off x="3126261" y="65924207"/>
          <a:ext cx="0" cy="39792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138632</xdr:colOff>
      <xdr:row>765</xdr:row>
      <xdr:rowOff>253686</xdr:rowOff>
    </xdr:from>
    <xdr:to>
      <xdr:col>42</xdr:col>
      <xdr:colOff>164192</xdr:colOff>
      <xdr:row>765</xdr:row>
      <xdr:rowOff>253686</xdr:rowOff>
    </xdr:to>
    <xdr:cxnSp macro="">
      <xdr:nvCxnSpPr>
        <xdr:cNvPr id="68" name="直線コネクタ 67"/>
        <xdr:cNvCxnSpPr/>
      </xdr:nvCxnSpPr>
      <xdr:spPr>
        <a:xfrm flipH="1">
          <a:off x="2962514" y="66312362"/>
          <a:ext cx="5673325"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150404</xdr:colOff>
      <xdr:row>765</xdr:row>
      <xdr:rowOff>239682</xdr:rowOff>
    </xdr:from>
    <xdr:to>
      <xdr:col>14</xdr:col>
      <xdr:colOff>150404</xdr:colOff>
      <xdr:row>766</xdr:row>
      <xdr:rowOff>33001</xdr:rowOff>
    </xdr:to>
    <xdr:cxnSp macro="">
      <xdr:nvCxnSpPr>
        <xdr:cNvPr id="69" name="直線コネクタ 68"/>
        <xdr:cNvCxnSpPr/>
      </xdr:nvCxnSpPr>
      <xdr:spPr>
        <a:xfrm>
          <a:off x="2974286" y="66298358"/>
          <a:ext cx="0" cy="465672"/>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157046</xdr:colOff>
      <xdr:row>765</xdr:row>
      <xdr:rowOff>239682</xdr:rowOff>
    </xdr:from>
    <xdr:to>
      <xdr:col>42</xdr:col>
      <xdr:colOff>157046</xdr:colOff>
      <xdr:row>766</xdr:row>
      <xdr:rowOff>33001</xdr:rowOff>
    </xdr:to>
    <xdr:cxnSp macro="">
      <xdr:nvCxnSpPr>
        <xdr:cNvPr id="74" name="直線コネクタ 73"/>
        <xdr:cNvCxnSpPr/>
      </xdr:nvCxnSpPr>
      <xdr:spPr>
        <a:xfrm>
          <a:off x="8628693" y="66298358"/>
          <a:ext cx="0" cy="465672"/>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29305</xdr:colOff>
      <xdr:row>766</xdr:row>
      <xdr:rowOff>442642</xdr:rowOff>
    </xdr:from>
    <xdr:ext cx="2051539" cy="201850"/>
    <xdr:sp macro="" textlink="">
      <xdr:nvSpPr>
        <xdr:cNvPr id="75" name="Text Box 16">
          <a:extLst>
            <a:ext uri="{FF2B5EF4-FFF2-40B4-BE49-F238E27FC236}">
              <a16:creationId xmlns="" xmlns:a16="http://schemas.microsoft.com/office/drawing/2014/main" id="{00000000-0008-0000-0000-000010000000}"/>
            </a:ext>
          </a:extLst>
        </xdr:cNvPr>
        <xdr:cNvSpPr txBox="1">
          <a:spLocks noChangeArrowheads="1"/>
        </xdr:cNvSpPr>
      </xdr:nvSpPr>
      <xdr:spPr bwMode="auto">
        <a:xfrm>
          <a:off x="7546728" y="67344777"/>
          <a:ext cx="2051539" cy="201850"/>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effectLst/>
              <a:latin typeface="+mn-lt"/>
              <a:ea typeface="+mn-ea"/>
              <a:cs typeface="+mn-cs"/>
            </a:rPr>
            <a:t>随意契約</a:t>
          </a:r>
          <a:r>
            <a:rPr lang="ja-JP" altLang="en-US" sz="1000" b="0" i="0" baseline="0">
              <a:effectLst/>
              <a:latin typeface="+mn-lt"/>
              <a:ea typeface="+mn-ea"/>
              <a:cs typeface="+mn-cs"/>
            </a:rPr>
            <a:t>（少額</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35</xdr:col>
      <xdr:colOff>156883</xdr:colOff>
      <xdr:row>760</xdr:row>
      <xdr:rowOff>161193</xdr:rowOff>
    </xdr:from>
    <xdr:to>
      <xdr:col>47</xdr:col>
      <xdr:colOff>44825</xdr:colOff>
      <xdr:row>764</xdr:row>
      <xdr:rowOff>429185</xdr:rowOff>
    </xdr:to>
    <xdr:grpSp>
      <xdr:nvGrpSpPr>
        <xdr:cNvPr id="12" name="グループ化 11"/>
        <xdr:cNvGrpSpPr/>
      </xdr:nvGrpSpPr>
      <xdr:grpSpPr>
        <a:xfrm>
          <a:off x="7241102" y="64931193"/>
          <a:ext cx="2316817" cy="1696742"/>
          <a:chOff x="7157758" y="64502568"/>
          <a:chExt cx="2288242" cy="1677692"/>
        </a:xfrm>
      </xdr:grpSpPr>
      <xdr:sp macro="" textlink="">
        <xdr:nvSpPr>
          <xdr:cNvPr id="24" name="Text Box 16">
            <a:extLst>
              <a:ext uri="{FF2B5EF4-FFF2-40B4-BE49-F238E27FC236}">
                <a16:creationId xmlns="" xmlns:a16="http://schemas.microsoft.com/office/drawing/2014/main" id="{00000000-0008-0000-0000-000010000000}"/>
              </a:ext>
            </a:extLst>
          </xdr:cNvPr>
          <xdr:cNvSpPr txBox="1">
            <a:spLocks noChangeArrowheads="1"/>
          </xdr:cNvSpPr>
        </xdr:nvSpPr>
        <xdr:spPr bwMode="auto">
          <a:xfrm>
            <a:off x="7276110" y="64502568"/>
            <a:ext cx="2051539" cy="201850"/>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effectLst/>
                <a:latin typeface="+mn-lt"/>
                <a:ea typeface="+mn-ea"/>
                <a:cs typeface="+mn-cs"/>
              </a:rPr>
              <a:t>一般競争契約</a:t>
            </a:r>
            <a:r>
              <a:rPr lang="ja-JP" altLang="en-US" sz="1000" b="0" i="0" baseline="0">
                <a:effectLst/>
                <a:latin typeface="+mn-lt"/>
                <a:ea typeface="+mn-ea"/>
                <a:cs typeface="+mn-cs"/>
              </a:rPr>
              <a:t>（最低価格</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p>
        </xdr:txBody>
      </xdr:sp>
      <xdr:sp macro="" textlink="">
        <xdr:nvSpPr>
          <xdr:cNvPr id="28" name="Text Box 15">
            <a:extLst>
              <a:ext uri="{FF2B5EF4-FFF2-40B4-BE49-F238E27FC236}">
                <a16:creationId xmlns="" xmlns:a16="http://schemas.microsoft.com/office/drawing/2014/main" id="{00000000-0008-0000-0000-000011000000}"/>
              </a:ext>
            </a:extLst>
          </xdr:cNvPr>
          <xdr:cNvSpPr txBox="1">
            <a:spLocks noChangeArrowheads="1"/>
          </xdr:cNvSpPr>
        </xdr:nvSpPr>
        <xdr:spPr bwMode="auto">
          <a:xfrm>
            <a:off x="7233310" y="64723107"/>
            <a:ext cx="2137138" cy="682090"/>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 :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１者</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３百万円</a:t>
            </a:r>
          </a:p>
        </xdr:txBody>
      </xdr:sp>
      <xdr:sp macro="" textlink="">
        <xdr:nvSpPr>
          <xdr:cNvPr id="79" name="大かっこ 78">
            <a:extLst>
              <a:ext uri="{FF2B5EF4-FFF2-40B4-BE49-F238E27FC236}">
                <a16:creationId xmlns="" xmlns:a16="http://schemas.microsoft.com/office/drawing/2014/main" id="{00000000-0008-0000-0000-000009000000}"/>
              </a:ext>
            </a:extLst>
          </xdr:cNvPr>
          <xdr:cNvSpPr/>
        </xdr:nvSpPr>
        <xdr:spPr>
          <a:xfrm>
            <a:off x="7157758" y="65435389"/>
            <a:ext cx="2288242" cy="7448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a:solidFill>
                  <a:sysClr val="windowText" lastClr="000000"/>
                </a:solidFill>
                <a:effectLst/>
                <a:latin typeface="+mn-lt"/>
                <a:ea typeface="+mn-ea"/>
                <a:cs typeface="+mn-cs"/>
              </a:rPr>
              <a:t>・核燃料サイクル施設における</a:t>
            </a:r>
            <a:r>
              <a:rPr kumimoji="1" lang="en-US" altLang="ja-JP" sz="1100" b="0">
                <a:solidFill>
                  <a:sysClr val="windowText" lastClr="000000"/>
                </a:solidFill>
                <a:effectLst/>
                <a:latin typeface="+mn-lt"/>
                <a:ea typeface="+mn-ea"/>
                <a:cs typeface="+mn-cs"/>
              </a:rPr>
              <a:t>HEPA</a:t>
            </a:r>
            <a:r>
              <a:rPr kumimoji="1" lang="ja-JP" altLang="en-US" sz="1100" b="0">
                <a:solidFill>
                  <a:sysClr val="windowText" lastClr="000000"/>
                </a:solidFill>
                <a:effectLst/>
                <a:latin typeface="+mn-lt"/>
                <a:ea typeface="+mn-ea"/>
                <a:cs typeface="+mn-cs"/>
              </a:rPr>
              <a:t>フィルタを対象とした解析モデルの作成及び解析</a:t>
            </a:r>
            <a:endParaRPr lang="ja-JP" altLang="ja-JP" b="0">
              <a:solidFill>
                <a:sysClr val="windowText" lastClr="000000"/>
              </a:solidFill>
              <a:effectLst/>
            </a:endParaRPr>
          </a:p>
        </xdr:txBody>
      </xdr:sp>
    </xdr:grpSp>
    <xdr:clientData/>
  </xdr:twoCellAnchor>
  <xdr:twoCellAnchor>
    <xdr:from>
      <xdr:col>7</xdr:col>
      <xdr:colOff>99739</xdr:colOff>
      <xdr:row>766</xdr:row>
      <xdr:rowOff>39231</xdr:rowOff>
    </xdr:from>
    <xdr:to>
      <xdr:col>21</xdr:col>
      <xdr:colOff>195030</xdr:colOff>
      <xdr:row>770</xdr:row>
      <xdr:rowOff>312084</xdr:rowOff>
    </xdr:to>
    <xdr:grpSp>
      <xdr:nvGrpSpPr>
        <xdr:cNvPr id="10" name="グループ化 9"/>
        <xdr:cNvGrpSpPr/>
      </xdr:nvGrpSpPr>
      <xdr:grpSpPr>
        <a:xfrm>
          <a:off x="1516583" y="67571481"/>
          <a:ext cx="2928978" cy="1987353"/>
          <a:chOff x="1518964" y="67123806"/>
          <a:chExt cx="2895641" cy="1987353"/>
        </a:xfrm>
      </xdr:grpSpPr>
      <xdr:sp macro="" textlink="">
        <xdr:nvSpPr>
          <xdr:cNvPr id="71" name="Text Box 16">
            <a:extLst>
              <a:ext uri="{FF2B5EF4-FFF2-40B4-BE49-F238E27FC236}">
                <a16:creationId xmlns="" xmlns:a16="http://schemas.microsoft.com/office/drawing/2014/main" id="{00000000-0008-0000-0000-000010000000}"/>
              </a:ext>
            </a:extLst>
          </xdr:cNvPr>
          <xdr:cNvSpPr txBox="1">
            <a:spLocks noChangeArrowheads="1"/>
          </xdr:cNvSpPr>
        </xdr:nvSpPr>
        <xdr:spPr bwMode="auto">
          <a:xfrm>
            <a:off x="2124188" y="67123806"/>
            <a:ext cx="1685193" cy="201850"/>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（公募</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p>
        </xdr:txBody>
      </xdr:sp>
      <xdr:sp macro="" textlink="">
        <xdr:nvSpPr>
          <xdr:cNvPr id="72" name="Text Box 15">
            <a:extLst>
              <a:ext uri="{FF2B5EF4-FFF2-40B4-BE49-F238E27FC236}">
                <a16:creationId xmlns="" xmlns:a16="http://schemas.microsoft.com/office/drawing/2014/main" id="{00000000-0008-0000-0000-000011000000}"/>
              </a:ext>
            </a:extLst>
          </xdr:cNvPr>
          <xdr:cNvSpPr txBox="1">
            <a:spLocks noChangeArrowheads="1"/>
          </xdr:cNvSpPr>
        </xdr:nvSpPr>
        <xdr:spPr bwMode="auto">
          <a:xfrm>
            <a:off x="1897116" y="67343772"/>
            <a:ext cx="2139337" cy="678825"/>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B : </a:t>
            </a:r>
            <a:r>
              <a:rPr lang="ja-JP" altLang="en-US" sz="1100" b="0" i="0" u="none" strike="noStrike" baseline="0">
                <a:solidFill>
                  <a:srgbClr val="000000"/>
                </a:solidFill>
                <a:latin typeface="ＭＳ Ｐゴシック"/>
                <a:ea typeface="ＭＳ Ｐゴシック"/>
              </a:rPr>
              <a:t>大学</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sp macro="" textlink="">
        <xdr:nvSpPr>
          <xdr:cNvPr id="81" name="大かっこ 80">
            <a:extLst>
              <a:ext uri="{FF2B5EF4-FFF2-40B4-BE49-F238E27FC236}">
                <a16:creationId xmlns="" xmlns:a16="http://schemas.microsoft.com/office/drawing/2014/main" id="{00000000-0008-0000-0000-000009000000}"/>
              </a:ext>
            </a:extLst>
          </xdr:cNvPr>
          <xdr:cNvSpPr/>
        </xdr:nvSpPr>
        <xdr:spPr>
          <a:xfrm>
            <a:off x="1518964" y="68054765"/>
            <a:ext cx="2895641" cy="10563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b="0">
                <a:solidFill>
                  <a:schemeClr val="tx1"/>
                </a:solidFill>
                <a:effectLst/>
                <a:latin typeface="+mn-lt"/>
                <a:ea typeface="+mn-ea"/>
                <a:cs typeface="+mn-cs"/>
              </a:rPr>
              <a:t>・タンタルのアルカリ中における腐食及び皮膜影響の電気化学挙動による検討</a:t>
            </a:r>
            <a:endParaRPr lang="ja-JP" altLang="ja-JP">
              <a:effectLst/>
            </a:endParaRPr>
          </a:p>
          <a:p>
            <a:pPr eaLnBrk="1" fontAlgn="auto" latinLnBrk="0" hangingPunct="1"/>
            <a:r>
              <a:rPr kumimoji="1" lang="ja-JP" altLang="ja-JP" sz="1100" b="0">
                <a:solidFill>
                  <a:schemeClr val="tx1"/>
                </a:solidFill>
                <a:effectLst/>
                <a:latin typeface="+mn-lt"/>
                <a:ea typeface="+mn-ea"/>
                <a:cs typeface="+mn-cs"/>
              </a:rPr>
              <a:t>・タンタルの水素吸収ぜい化の熱時効影響検討とそのメカニズム検討</a:t>
            </a:r>
            <a:endParaRPr lang="ja-JP" altLang="ja-JP">
              <a:effectLst/>
            </a:endParaRPr>
          </a:p>
        </xdr:txBody>
      </xdr:sp>
    </xdr:grpSp>
    <xdr:clientData/>
  </xdr:twoCellAnchor>
  <xdr:twoCellAnchor>
    <xdr:from>
      <xdr:col>35</xdr:col>
      <xdr:colOff>100084</xdr:colOff>
      <xdr:row>766</xdr:row>
      <xdr:rowOff>39231</xdr:rowOff>
    </xdr:from>
    <xdr:to>
      <xdr:col>49</xdr:col>
      <xdr:colOff>195376</xdr:colOff>
      <xdr:row>771</xdr:row>
      <xdr:rowOff>14568</xdr:rowOff>
    </xdr:to>
    <xdr:grpSp>
      <xdr:nvGrpSpPr>
        <xdr:cNvPr id="8" name="グループ化 7"/>
        <xdr:cNvGrpSpPr/>
      </xdr:nvGrpSpPr>
      <xdr:grpSpPr>
        <a:xfrm>
          <a:off x="7184303" y="67571481"/>
          <a:ext cx="2928979" cy="2056269"/>
          <a:chOff x="7043809" y="67123806"/>
          <a:chExt cx="2895642" cy="2070837"/>
        </a:xfrm>
      </xdr:grpSpPr>
      <xdr:sp macro="" textlink="">
        <xdr:nvSpPr>
          <xdr:cNvPr id="76" name="Text Box 15">
            <a:extLst>
              <a:ext uri="{FF2B5EF4-FFF2-40B4-BE49-F238E27FC236}">
                <a16:creationId xmlns="" xmlns:a16="http://schemas.microsoft.com/office/drawing/2014/main" id="{00000000-0008-0000-0000-000011000000}"/>
              </a:ext>
            </a:extLst>
          </xdr:cNvPr>
          <xdr:cNvSpPr txBox="1">
            <a:spLocks noChangeArrowheads="1"/>
          </xdr:cNvSpPr>
        </xdr:nvSpPr>
        <xdr:spPr bwMode="auto">
          <a:xfrm>
            <a:off x="7423902" y="67346320"/>
            <a:ext cx="2135457" cy="673729"/>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 :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１百万円</a:t>
            </a:r>
          </a:p>
        </xdr:txBody>
      </xdr:sp>
      <xdr:sp macro="" textlink="">
        <xdr:nvSpPr>
          <xdr:cNvPr id="82" name="大かっこ 81">
            <a:extLst>
              <a:ext uri="{FF2B5EF4-FFF2-40B4-BE49-F238E27FC236}">
                <a16:creationId xmlns="" xmlns:a16="http://schemas.microsoft.com/office/drawing/2014/main" id="{00000000-0008-0000-0000-000009000000}"/>
              </a:ext>
            </a:extLst>
          </xdr:cNvPr>
          <xdr:cNvSpPr/>
        </xdr:nvSpPr>
        <xdr:spPr>
          <a:xfrm>
            <a:off x="7043809" y="68059807"/>
            <a:ext cx="2895642" cy="11348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アルカリ腐食したタンタル、異材接合継手の</a:t>
            </a:r>
            <a:r>
              <a:rPr kumimoji="1" lang="en-US" altLang="ja-JP" sz="1100" b="0">
                <a:solidFill>
                  <a:schemeClr val="tx1"/>
                </a:solidFill>
                <a:effectLst/>
                <a:latin typeface="+mn-lt"/>
                <a:ea typeface="+mn-ea"/>
                <a:cs typeface="+mn-cs"/>
              </a:rPr>
              <a:t>SIMS</a:t>
            </a:r>
            <a:r>
              <a:rPr kumimoji="1" lang="ja-JP" altLang="en-US" sz="1100" b="0">
                <a:solidFill>
                  <a:schemeClr val="tx1"/>
                </a:solidFill>
                <a:effectLst/>
                <a:latin typeface="+mn-lt"/>
                <a:ea typeface="+mn-ea"/>
                <a:cs typeface="+mn-cs"/>
              </a:rPr>
              <a:t>による水素分析評価</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・タンタル中の水素及び欠陥の存在状態の熱時効影響評価</a:t>
            </a:r>
            <a:endParaRPr lang="ja-JP" altLang="ja-JP" b="1">
              <a:solidFill>
                <a:srgbClr val="FF0000"/>
              </a:solidFill>
              <a:effectLst/>
            </a:endParaRPr>
          </a:p>
        </xdr:txBody>
      </xdr:sp>
      <xdr:sp macro="" textlink="">
        <xdr:nvSpPr>
          <xdr:cNvPr id="84" name="Text Box 16">
            <a:extLst>
              <a:ext uri="{FF2B5EF4-FFF2-40B4-BE49-F238E27FC236}">
                <a16:creationId xmlns="" xmlns:a16="http://schemas.microsoft.com/office/drawing/2014/main" id="{00000000-0008-0000-0000-000010000000}"/>
              </a:ext>
            </a:extLst>
          </xdr:cNvPr>
          <xdr:cNvSpPr txBox="1">
            <a:spLocks noChangeArrowheads="1"/>
          </xdr:cNvSpPr>
        </xdr:nvSpPr>
        <xdr:spPr bwMode="auto">
          <a:xfrm>
            <a:off x="7649034" y="67123806"/>
            <a:ext cx="1685193" cy="201850"/>
          </a:xfrm>
          <a:prstGeom prst="rect">
            <a:avLst/>
          </a:prstGeom>
          <a:noFill/>
          <a:ln w="9525">
            <a:noFill/>
            <a:miter lim="800000"/>
            <a:headEnd/>
            <a:tailEnd/>
          </a:ln>
        </xdr:spPr>
        <xdr:txBody>
          <a:bodyPr vertOverflow="clip" wrap="squar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（少額</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T1" sqref="AT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721</v>
      </c>
      <c r="AK2" s="206"/>
      <c r="AL2" s="206"/>
      <c r="AM2" s="206"/>
      <c r="AN2" s="98" t="s">
        <v>402</v>
      </c>
      <c r="AO2" s="206">
        <v>20</v>
      </c>
      <c r="AP2" s="206"/>
      <c r="AQ2" s="206"/>
      <c r="AR2" s="99" t="s">
        <v>706</v>
      </c>
      <c r="AS2" s="207">
        <v>19</v>
      </c>
      <c r="AT2" s="207"/>
      <c r="AU2" s="207"/>
      <c r="AV2" s="98" t="str">
        <f>IF(AW2="","","-")</f>
        <v/>
      </c>
      <c r="AW2" s="394"/>
      <c r="AX2" s="394"/>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746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779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497</v>
      </c>
      <c r="H5" s="555"/>
      <c r="I5" s="555"/>
      <c r="J5" s="555"/>
      <c r="K5" s="555"/>
      <c r="L5" s="555"/>
      <c r="M5" s="556" t="s">
        <v>66</v>
      </c>
      <c r="N5" s="557"/>
      <c r="O5" s="557"/>
      <c r="P5" s="557"/>
      <c r="Q5" s="557"/>
      <c r="R5" s="558"/>
      <c r="S5" s="559" t="s">
        <v>512</v>
      </c>
      <c r="T5" s="555"/>
      <c r="U5" s="555"/>
      <c r="V5" s="555"/>
      <c r="W5" s="555"/>
      <c r="X5" s="560"/>
      <c r="Y5" s="713" t="s">
        <v>3</v>
      </c>
      <c r="Z5" s="714"/>
      <c r="AA5" s="714"/>
      <c r="AB5" s="714"/>
      <c r="AC5" s="714"/>
      <c r="AD5" s="715"/>
      <c r="AE5" s="716" t="s">
        <v>708</v>
      </c>
      <c r="AF5" s="716"/>
      <c r="AG5" s="716"/>
      <c r="AH5" s="716"/>
      <c r="AI5" s="716"/>
      <c r="AJ5" s="716"/>
      <c r="AK5" s="716"/>
      <c r="AL5" s="716"/>
      <c r="AM5" s="716"/>
      <c r="AN5" s="716"/>
      <c r="AO5" s="716"/>
      <c r="AP5" s="717"/>
      <c r="AQ5" s="718" t="s">
        <v>709</v>
      </c>
      <c r="AR5" s="719"/>
      <c r="AS5" s="719"/>
      <c r="AT5" s="719"/>
      <c r="AU5" s="719"/>
      <c r="AV5" s="719"/>
      <c r="AW5" s="719"/>
      <c r="AX5" s="720"/>
    </row>
    <row r="6" spans="1:50" ht="39" customHeight="1" x14ac:dyDescent="0.15">
      <c r="A6" s="723" t="s">
        <v>4</v>
      </c>
      <c r="B6" s="724"/>
      <c r="C6" s="724"/>
      <c r="D6" s="724"/>
      <c r="E6" s="724"/>
      <c r="F6" s="724"/>
      <c r="G6" s="875" t="str">
        <f>入力規則等!F39</f>
        <v>エネルギー対策特別会計電源開発促進勘定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711</v>
      </c>
      <c r="H7" s="828"/>
      <c r="I7" s="828"/>
      <c r="J7" s="828"/>
      <c r="K7" s="828"/>
      <c r="L7" s="828"/>
      <c r="M7" s="828"/>
      <c r="N7" s="828"/>
      <c r="O7" s="828"/>
      <c r="P7" s="828"/>
      <c r="Q7" s="828"/>
      <c r="R7" s="828"/>
      <c r="S7" s="828"/>
      <c r="T7" s="828"/>
      <c r="U7" s="828"/>
      <c r="V7" s="828"/>
      <c r="W7" s="828"/>
      <c r="X7" s="829"/>
      <c r="Y7" s="392" t="s">
        <v>385</v>
      </c>
      <c r="Z7" s="296"/>
      <c r="AA7" s="296"/>
      <c r="AB7" s="296"/>
      <c r="AC7" s="296"/>
      <c r="AD7" s="393"/>
      <c r="AE7" s="379" t="s">
        <v>712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386</v>
      </c>
      <c r="Q12" s="298"/>
      <c r="R12" s="298"/>
      <c r="S12" s="298"/>
      <c r="T12" s="298"/>
      <c r="U12" s="298"/>
      <c r="V12" s="299"/>
      <c r="W12" s="303" t="s">
        <v>408</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230</v>
      </c>
      <c r="Q13" s="164"/>
      <c r="R13" s="164"/>
      <c r="S13" s="164"/>
      <c r="T13" s="164"/>
      <c r="U13" s="164"/>
      <c r="V13" s="165"/>
      <c r="W13" s="163">
        <v>251</v>
      </c>
      <c r="X13" s="164"/>
      <c r="Y13" s="164"/>
      <c r="Z13" s="164"/>
      <c r="AA13" s="164"/>
      <c r="AB13" s="164"/>
      <c r="AC13" s="165"/>
      <c r="AD13" s="163">
        <v>91</v>
      </c>
      <c r="AE13" s="164"/>
      <c r="AF13" s="164"/>
      <c r="AG13" s="164"/>
      <c r="AH13" s="164"/>
      <c r="AI13" s="164"/>
      <c r="AJ13" s="165"/>
      <c r="AK13" s="163">
        <v>71</v>
      </c>
      <c r="AL13" s="164"/>
      <c r="AM13" s="164"/>
      <c r="AN13" s="164"/>
      <c r="AO13" s="164"/>
      <c r="AP13" s="164"/>
      <c r="AQ13" s="165"/>
      <c r="AR13" s="160">
        <v>93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717</v>
      </c>
      <c r="X14" s="164"/>
      <c r="Y14" s="164"/>
      <c r="Z14" s="164"/>
      <c r="AA14" s="164"/>
      <c r="AB14" s="164"/>
      <c r="AC14" s="165"/>
      <c r="AD14" s="163" t="s">
        <v>716</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719</v>
      </c>
      <c r="X15" s="164"/>
      <c r="Y15" s="164"/>
      <c r="Z15" s="164"/>
      <c r="AA15" s="164"/>
      <c r="AB15" s="164"/>
      <c r="AC15" s="165"/>
      <c r="AD15" s="163" t="s">
        <v>717</v>
      </c>
      <c r="AE15" s="164"/>
      <c r="AF15" s="164"/>
      <c r="AG15" s="164"/>
      <c r="AH15" s="164"/>
      <c r="AI15" s="164"/>
      <c r="AJ15" s="165"/>
      <c r="AK15" s="163" t="s">
        <v>720</v>
      </c>
      <c r="AL15" s="164"/>
      <c r="AM15" s="164"/>
      <c r="AN15" s="164"/>
      <c r="AO15" s="164"/>
      <c r="AP15" s="164"/>
      <c r="AQ15" s="165"/>
      <c r="AR15" s="163" t="s">
        <v>844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720</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v>5</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230</v>
      </c>
      <c r="Q18" s="170"/>
      <c r="R18" s="170"/>
      <c r="S18" s="170"/>
      <c r="T18" s="170"/>
      <c r="U18" s="170"/>
      <c r="V18" s="171"/>
      <c r="W18" s="169">
        <f>SUM(W13:AC17)</f>
        <v>256</v>
      </c>
      <c r="X18" s="170"/>
      <c r="Y18" s="170"/>
      <c r="Z18" s="170"/>
      <c r="AA18" s="170"/>
      <c r="AB18" s="170"/>
      <c r="AC18" s="171"/>
      <c r="AD18" s="169">
        <f>SUM(AD13:AJ17)</f>
        <v>91</v>
      </c>
      <c r="AE18" s="170"/>
      <c r="AF18" s="170"/>
      <c r="AG18" s="170"/>
      <c r="AH18" s="170"/>
      <c r="AI18" s="170"/>
      <c r="AJ18" s="171"/>
      <c r="AK18" s="169">
        <f>SUM(AK13:AQ17)</f>
        <v>71</v>
      </c>
      <c r="AL18" s="170"/>
      <c r="AM18" s="170"/>
      <c r="AN18" s="170"/>
      <c r="AO18" s="170"/>
      <c r="AP18" s="170"/>
      <c r="AQ18" s="171"/>
      <c r="AR18" s="169">
        <f>SUM(AR13:AX17)</f>
        <v>93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171</v>
      </c>
      <c r="Q19" s="164"/>
      <c r="R19" s="164"/>
      <c r="S19" s="164"/>
      <c r="T19" s="164"/>
      <c r="U19" s="164"/>
      <c r="V19" s="165"/>
      <c r="W19" s="163">
        <v>200</v>
      </c>
      <c r="X19" s="164"/>
      <c r="Y19" s="164"/>
      <c r="Z19" s="164"/>
      <c r="AA19" s="164"/>
      <c r="AB19" s="164"/>
      <c r="AC19" s="165"/>
      <c r="AD19" s="163">
        <v>73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0.74347826086956526</v>
      </c>
      <c r="Q20" s="535"/>
      <c r="R20" s="535"/>
      <c r="S20" s="535"/>
      <c r="T20" s="535"/>
      <c r="U20" s="535"/>
      <c r="V20" s="535"/>
      <c r="W20" s="535">
        <f t="shared" ref="W20" si="0">IF(W18=0, "-", SUM(W19)/W18)</f>
        <v>0.78125</v>
      </c>
      <c r="X20" s="535"/>
      <c r="Y20" s="535"/>
      <c r="Z20" s="535"/>
      <c r="AA20" s="535"/>
      <c r="AB20" s="535"/>
      <c r="AC20" s="535"/>
      <c r="AD20" s="535">
        <f t="shared" ref="AD20" si="1">IF(AD18=0, "-", SUM(AD19)/AD18)</f>
        <v>0.80219780219780223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2" t="s">
        <v>352</v>
      </c>
      <c r="H21" s="923"/>
      <c r="I21" s="923"/>
      <c r="J21" s="923"/>
      <c r="K21" s="923"/>
      <c r="L21" s="923"/>
      <c r="M21" s="923"/>
      <c r="N21" s="923"/>
      <c r="O21" s="923"/>
      <c r="P21" s="535">
        <f>IF(P19=0, "-", SUM(P19)/SUM(P13,P14))</f>
        <v>0.74347826086956526</v>
      </c>
      <c r="Q21" s="535"/>
      <c r="R21" s="535"/>
      <c r="S21" s="535"/>
      <c r="T21" s="535"/>
      <c r="U21" s="535"/>
      <c r="V21" s="535"/>
      <c r="W21" s="535">
        <f t="shared" ref="W21" si="2">IF(W19=0, "-", SUM(W19)/SUM(W13,W14))</f>
        <v>0.79681274900398402</v>
      </c>
      <c r="X21" s="535"/>
      <c r="Y21" s="535"/>
      <c r="Z21" s="535"/>
      <c r="AA21" s="535"/>
      <c r="AB21" s="535"/>
      <c r="AC21" s="535"/>
      <c r="AD21" s="535">
        <f t="shared" ref="AD21" si="3">IF(AD19=0, "-", SUM(AD19)/SUM(AD13,AD14))</f>
        <v>0.80219780219780223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43</v>
      </c>
      <c r="Q23" s="161"/>
      <c r="R23" s="161"/>
      <c r="S23" s="161"/>
      <c r="T23" s="161"/>
      <c r="U23" s="161"/>
      <c r="V23" s="162"/>
      <c r="W23" s="160">
        <v>54</v>
      </c>
      <c r="X23" s="161"/>
      <c r="Y23" s="161"/>
      <c r="Z23" s="161"/>
      <c r="AA23" s="161"/>
      <c r="AB23" s="161"/>
      <c r="AC23" s="162"/>
      <c r="AD23" s="149" t="s">
        <v>841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17</v>
      </c>
      <c r="Q24" s="164"/>
      <c r="R24" s="164"/>
      <c r="S24" s="164"/>
      <c r="T24" s="164"/>
      <c r="U24" s="164"/>
      <c r="V24" s="165"/>
      <c r="W24" s="163">
        <v>28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10</v>
      </c>
      <c r="Q25" s="164"/>
      <c r="R25" s="164"/>
      <c r="S25" s="164"/>
      <c r="T25" s="164"/>
      <c r="U25" s="164"/>
      <c r="V25" s="165"/>
      <c r="W25" s="163">
        <v>10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725</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71</v>
      </c>
      <c r="Q29" s="164"/>
      <c r="R29" s="164"/>
      <c r="S29" s="164"/>
      <c r="T29" s="164"/>
      <c r="U29" s="164"/>
      <c r="V29" s="165"/>
      <c r="W29" s="211">
        <f>AR13</f>
        <v>93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386</v>
      </c>
      <c r="AF30" s="383"/>
      <c r="AG30" s="383"/>
      <c r="AH30" s="384"/>
      <c r="AI30" s="385" t="s">
        <v>408</v>
      </c>
      <c r="AJ30" s="385"/>
      <c r="AK30" s="385"/>
      <c r="AL30" s="382"/>
      <c r="AM30" s="385" t="s">
        <v>505</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7</v>
      </c>
      <c r="AV31" s="271"/>
      <c r="AW31" s="375" t="s">
        <v>179</v>
      </c>
      <c r="AX31" s="376"/>
    </row>
    <row r="32" spans="1:50" ht="23.25" customHeight="1" x14ac:dyDescent="0.15">
      <c r="A32" s="511"/>
      <c r="B32" s="509"/>
      <c r="C32" s="509"/>
      <c r="D32" s="509"/>
      <c r="E32" s="509"/>
      <c r="F32" s="510"/>
      <c r="G32" s="536" t="s">
        <v>726</v>
      </c>
      <c r="H32" s="537"/>
      <c r="I32" s="537"/>
      <c r="J32" s="537"/>
      <c r="K32" s="537"/>
      <c r="L32" s="537"/>
      <c r="M32" s="537"/>
      <c r="N32" s="537"/>
      <c r="O32" s="538"/>
      <c r="P32" s="191" t="s">
        <v>727</v>
      </c>
      <c r="Q32" s="191"/>
      <c r="R32" s="191"/>
      <c r="S32" s="191"/>
      <c r="T32" s="191"/>
      <c r="U32" s="191"/>
      <c r="V32" s="191"/>
      <c r="W32" s="191"/>
      <c r="X32" s="233"/>
      <c r="Y32" s="339" t="s">
        <v>12</v>
      </c>
      <c r="Z32" s="545"/>
      <c r="AA32" s="546"/>
      <c r="AB32" s="547" t="s">
        <v>728</v>
      </c>
      <c r="AC32" s="547"/>
      <c r="AD32" s="547"/>
      <c r="AE32" s="363">
        <v>0</v>
      </c>
      <c r="AF32" s="364"/>
      <c r="AG32" s="364"/>
      <c r="AH32" s="364"/>
      <c r="AI32" s="363">
        <v>0</v>
      </c>
      <c r="AJ32" s="364"/>
      <c r="AK32" s="364"/>
      <c r="AL32" s="364"/>
      <c r="AM32" s="363">
        <v>0</v>
      </c>
      <c r="AN32" s="364"/>
      <c r="AO32" s="364"/>
      <c r="AP32" s="364"/>
      <c r="AQ32" s="166" t="s">
        <v>844</v>
      </c>
      <c r="AR32" s="167"/>
      <c r="AS32" s="167"/>
      <c r="AT32" s="168"/>
      <c r="AU32" s="364" t="s">
        <v>844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728</v>
      </c>
      <c r="AC33" s="518"/>
      <c r="AD33" s="518"/>
      <c r="AE33" s="363">
        <v>0</v>
      </c>
      <c r="AF33" s="364"/>
      <c r="AG33" s="364"/>
      <c r="AH33" s="364"/>
      <c r="AI33" s="363">
        <v>0</v>
      </c>
      <c r="AJ33" s="364"/>
      <c r="AK33" s="364"/>
      <c r="AL33" s="364"/>
      <c r="AM33" s="363">
        <v>1</v>
      </c>
      <c r="AN33" s="364"/>
      <c r="AO33" s="364"/>
      <c r="AP33" s="364"/>
      <c r="AQ33" s="166" t="s">
        <v>844</v>
      </c>
      <c r="AR33" s="167"/>
      <c r="AS33" s="167"/>
      <c r="AT33" s="168"/>
      <c r="AU33" s="364">
        <v>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729</v>
      </c>
      <c r="AF34" s="364"/>
      <c r="AG34" s="364"/>
      <c r="AH34" s="364"/>
      <c r="AI34" s="363" t="s">
        <v>780</v>
      </c>
      <c r="AJ34" s="364"/>
      <c r="AK34" s="364"/>
      <c r="AL34" s="364"/>
      <c r="AM34" s="363">
        <v>0</v>
      </c>
      <c r="AN34" s="364"/>
      <c r="AO34" s="364"/>
      <c r="AP34" s="364"/>
      <c r="AQ34" s="166" t="s">
        <v>844</v>
      </c>
      <c r="AR34" s="167"/>
      <c r="AS34" s="167"/>
      <c r="AT34" s="168"/>
      <c r="AU34" s="364" t="s">
        <v>850</v>
      </c>
      <c r="AV34" s="364"/>
      <c r="AW34" s="364"/>
      <c r="AX34" s="365"/>
    </row>
    <row r="35" spans="1:51" ht="23.25" customHeight="1" x14ac:dyDescent="0.15">
      <c r="A35" s="895" t="s">
        <v>376</v>
      </c>
      <c r="B35" s="896"/>
      <c r="C35" s="896"/>
      <c r="D35" s="896"/>
      <c r="E35" s="896"/>
      <c r="F35" s="897"/>
      <c r="G35" s="901" t="s">
        <v>717</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386</v>
      </c>
      <c r="AF37" s="335"/>
      <c r="AG37" s="335"/>
      <c r="AH37" s="335"/>
      <c r="AI37" s="335" t="s">
        <v>408</v>
      </c>
      <c r="AJ37" s="335"/>
      <c r="AK37" s="335"/>
      <c r="AL37" s="335"/>
      <c r="AM37" s="335" t="s">
        <v>505</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v>7</v>
      </c>
      <c r="AV38" s="271"/>
      <c r="AW38" s="375" t="s">
        <v>179</v>
      </c>
      <c r="AX38" s="376"/>
      <c r="AY38">
        <f>$AY$37</f>
        <v>1</v>
      </c>
    </row>
    <row r="39" spans="1:51" ht="23.25" customHeight="1" x14ac:dyDescent="0.15">
      <c r="A39" s="511"/>
      <c r="B39" s="509"/>
      <c r="C39" s="509"/>
      <c r="D39" s="509"/>
      <c r="E39" s="509"/>
      <c r="F39" s="510"/>
      <c r="G39" s="536" t="s">
        <v>730</v>
      </c>
      <c r="H39" s="537"/>
      <c r="I39" s="537"/>
      <c r="J39" s="537"/>
      <c r="K39" s="537"/>
      <c r="L39" s="537"/>
      <c r="M39" s="537"/>
      <c r="N39" s="537"/>
      <c r="O39" s="538"/>
      <c r="P39" s="191" t="s">
        <v>731</v>
      </c>
      <c r="Q39" s="191"/>
      <c r="R39" s="191"/>
      <c r="S39" s="191"/>
      <c r="T39" s="191"/>
      <c r="U39" s="191"/>
      <c r="V39" s="191"/>
      <c r="W39" s="191"/>
      <c r="X39" s="233"/>
      <c r="Y39" s="339" t="s">
        <v>12</v>
      </c>
      <c r="Z39" s="545"/>
      <c r="AA39" s="546"/>
      <c r="AB39" s="547" t="s">
        <v>728</v>
      </c>
      <c r="AC39" s="547"/>
      <c r="AD39" s="547"/>
      <c r="AE39" s="363">
        <v>1</v>
      </c>
      <c r="AF39" s="364"/>
      <c r="AG39" s="364"/>
      <c r="AH39" s="364"/>
      <c r="AI39" s="363">
        <v>1</v>
      </c>
      <c r="AJ39" s="364"/>
      <c r="AK39" s="364"/>
      <c r="AL39" s="364"/>
      <c r="AM39" s="363">
        <v>0</v>
      </c>
      <c r="AN39" s="364"/>
      <c r="AO39" s="364"/>
      <c r="AP39" s="364"/>
      <c r="AQ39" s="166" t="s">
        <v>844</v>
      </c>
      <c r="AR39" s="167"/>
      <c r="AS39" s="167"/>
      <c r="AT39" s="168"/>
      <c r="AU39" s="364" t="s">
        <v>844</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728</v>
      </c>
      <c r="AC40" s="518"/>
      <c r="AD40" s="518"/>
      <c r="AE40" s="363">
        <v>1</v>
      </c>
      <c r="AF40" s="364"/>
      <c r="AG40" s="364"/>
      <c r="AH40" s="364"/>
      <c r="AI40" s="363">
        <v>1</v>
      </c>
      <c r="AJ40" s="364"/>
      <c r="AK40" s="364"/>
      <c r="AL40" s="364"/>
      <c r="AM40" s="363">
        <v>1</v>
      </c>
      <c r="AN40" s="364"/>
      <c r="AO40" s="364"/>
      <c r="AP40" s="364"/>
      <c r="AQ40" s="166" t="s">
        <v>844</v>
      </c>
      <c r="AR40" s="167"/>
      <c r="AS40" s="167"/>
      <c r="AT40" s="168"/>
      <c r="AU40" s="364">
        <v>1</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100</v>
      </c>
      <c r="AJ41" s="364"/>
      <c r="AK41" s="364"/>
      <c r="AL41" s="364"/>
      <c r="AM41" s="363">
        <v>0</v>
      </c>
      <c r="AN41" s="364"/>
      <c r="AO41" s="364"/>
      <c r="AP41" s="364"/>
      <c r="AQ41" s="166" t="s">
        <v>849</v>
      </c>
      <c r="AR41" s="167"/>
      <c r="AS41" s="167"/>
      <c r="AT41" s="168"/>
      <c r="AU41" s="364" t="s">
        <v>844</v>
      </c>
      <c r="AV41" s="364"/>
      <c r="AW41" s="364"/>
      <c r="AX41" s="365"/>
      <c r="AY41">
        <f t="shared" si="4"/>
        <v>1</v>
      </c>
    </row>
    <row r="42" spans="1:51" ht="44.25" customHeight="1" x14ac:dyDescent="0.15">
      <c r="A42" s="895" t="s">
        <v>376</v>
      </c>
      <c r="B42" s="896"/>
      <c r="C42" s="896"/>
      <c r="D42" s="896"/>
      <c r="E42" s="896"/>
      <c r="F42" s="897"/>
      <c r="G42" s="901" t="s">
        <v>732</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4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386</v>
      </c>
      <c r="AF44" s="335"/>
      <c r="AG44" s="335"/>
      <c r="AH44" s="335"/>
      <c r="AI44" s="335" t="s">
        <v>408</v>
      </c>
      <c r="AJ44" s="335"/>
      <c r="AK44" s="335"/>
      <c r="AL44" s="335"/>
      <c r="AM44" s="335" t="s">
        <v>505</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376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36"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386</v>
      </c>
      <c r="AF51" s="335"/>
      <c r="AG51" s="335"/>
      <c r="AH51" s="335"/>
      <c r="AI51" s="335" t="s">
        <v>408</v>
      </c>
      <c r="AJ51" s="335"/>
      <c r="AK51" s="335"/>
      <c r="AL51" s="335"/>
      <c r="AM51" s="335" t="s">
        <v>505</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376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386</v>
      </c>
      <c r="AF58" s="335"/>
      <c r="AG58" s="335"/>
      <c r="AH58" s="335"/>
      <c r="AI58" s="335" t="s">
        <v>408</v>
      </c>
      <c r="AJ58" s="335"/>
      <c r="AK58" s="335"/>
      <c r="AL58" s="335"/>
      <c r="AM58" s="335" t="s">
        <v>505</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376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348</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343</v>
      </c>
      <c r="X65" s="868"/>
      <c r="Y65" s="871"/>
      <c r="Z65" s="871"/>
      <c r="AA65" s="872"/>
      <c r="AB65" s="865" t="s">
        <v>11</v>
      </c>
      <c r="AC65" s="861"/>
      <c r="AD65" s="862"/>
      <c r="AE65" s="335" t="s">
        <v>386</v>
      </c>
      <c r="AF65" s="335"/>
      <c r="AG65" s="335"/>
      <c r="AH65" s="335"/>
      <c r="AI65" s="335" t="s">
        <v>408</v>
      </c>
      <c r="AJ65" s="335"/>
      <c r="AK65" s="335"/>
      <c r="AL65" s="335"/>
      <c r="AM65" s="335" t="s">
        <v>505</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346</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366</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366</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367</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353</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365</v>
      </c>
      <c r="X70" s="942"/>
      <c r="Y70" s="947" t="s">
        <v>12</v>
      </c>
      <c r="Z70" s="947"/>
      <c r="AA70" s="948"/>
      <c r="AB70" s="949" t="s">
        <v>366</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366</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367</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348</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386</v>
      </c>
      <c r="AF73" s="335"/>
      <c r="AG73" s="335"/>
      <c r="AH73" s="335"/>
      <c r="AI73" s="335" t="s">
        <v>408</v>
      </c>
      <c r="AJ73" s="335"/>
      <c r="AK73" s="335"/>
      <c r="AL73" s="335"/>
      <c r="AM73" s="335" t="s">
        <v>505</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379</v>
      </c>
      <c r="B78" s="911"/>
      <c r="C78" s="911"/>
      <c r="D78" s="911"/>
      <c r="E78" s="908" t="s">
        <v>326</v>
      </c>
      <c r="F78" s="909"/>
      <c r="G78" s="54" t="s">
        <v>235</v>
      </c>
      <c r="H78" s="792"/>
      <c r="I78" s="245"/>
      <c r="J78" s="245"/>
      <c r="K78" s="245"/>
      <c r="L78" s="245"/>
      <c r="M78" s="245"/>
      <c r="N78" s="245"/>
      <c r="O78" s="79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342</v>
      </c>
      <c r="AP79" s="127"/>
      <c r="AQ79" s="127"/>
      <c r="AR79" s="76"/>
      <c r="AS79" s="126"/>
      <c r="AT79" s="127"/>
      <c r="AU79" s="127"/>
      <c r="AV79" s="127"/>
      <c r="AW79" s="127"/>
      <c r="AX79" s="128"/>
      <c r="AY79">
        <f>COUNTIF($AR$79,"☑")</f>
        <v>0</v>
      </c>
    </row>
    <row r="80" spans="1:51" ht="18.75" hidden="1" customHeight="1" x14ac:dyDescent="0.15">
      <c r="A80" s="515" t="s">
        <v>147</v>
      </c>
      <c r="B80" s="844" t="s">
        <v>339</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6"/>
      <c r="B81" s="84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4"/>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4" t="s">
        <v>11</v>
      </c>
      <c r="AC85" s="455"/>
      <c r="AD85" s="456"/>
      <c r="AE85" s="335" t="s">
        <v>386</v>
      </c>
      <c r="AF85" s="335"/>
      <c r="AG85" s="335"/>
      <c r="AH85" s="335"/>
      <c r="AI85" s="335" t="s">
        <v>408</v>
      </c>
      <c r="AJ85" s="335"/>
      <c r="AK85" s="335"/>
      <c r="AL85" s="335"/>
      <c r="AM85" s="335" t="s">
        <v>505</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5" t="s">
        <v>62</v>
      </c>
      <c r="Z87" s="756"/>
      <c r="AA87" s="757"/>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4" t="s">
        <v>11</v>
      </c>
      <c r="AC90" s="455"/>
      <c r="AD90" s="456"/>
      <c r="AE90" s="335" t="s">
        <v>386</v>
      </c>
      <c r="AF90" s="335"/>
      <c r="AG90" s="335"/>
      <c r="AH90" s="335"/>
      <c r="AI90" s="335" t="s">
        <v>408</v>
      </c>
      <c r="AJ90" s="335"/>
      <c r="AK90" s="335"/>
      <c r="AL90" s="335"/>
      <c r="AM90" s="335" t="s">
        <v>505</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5" t="s">
        <v>62</v>
      </c>
      <c r="Z92" s="756"/>
      <c r="AA92" s="757"/>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4" t="s">
        <v>11</v>
      </c>
      <c r="AC95" s="455"/>
      <c r="AD95" s="456"/>
      <c r="AE95" s="335" t="s">
        <v>386</v>
      </c>
      <c r="AF95" s="335"/>
      <c r="AG95" s="335"/>
      <c r="AH95" s="335"/>
      <c r="AI95" s="335" t="s">
        <v>408</v>
      </c>
      <c r="AJ95" s="335"/>
      <c r="AK95" s="335"/>
      <c r="AL95" s="335"/>
      <c r="AM95" s="335" t="s">
        <v>505</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28" t="s">
        <v>54</v>
      </c>
      <c r="Z98" s="729"/>
      <c r="AA98" s="730"/>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6" t="s">
        <v>13</v>
      </c>
      <c r="Z99" s="477"/>
      <c r="AA99" s="478"/>
      <c r="AB99" s="458" t="s">
        <v>14</v>
      </c>
      <c r="AC99" s="459"/>
      <c r="AD99" s="46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27" customHeight="1" x14ac:dyDescent="0.15">
      <c r="A100" s="830" t="s">
        <v>349</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386</v>
      </c>
      <c r="AF100" s="822"/>
      <c r="AG100" s="822"/>
      <c r="AH100" s="823"/>
      <c r="AI100" s="821" t="s">
        <v>408</v>
      </c>
      <c r="AJ100" s="822"/>
      <c r="AK100" s="822"/>
      <c r="AL100" s="823"/>
      <c r="AM100" s="821" t="s">
        <v>505</v>
      </c>
      <c r="AN100" s="822"/>
      <c r="AO100" s="822"/>
      <c r="AP100" s="823"/>
      <c r="AQ100" s="924" t="s">
        <v>413</v>
      </c>
      <c r="AR100" s="925"/>
      <c r="AS100" s="925"/>
      <c r="AT100" s="926"/>
      <c r="AU100" s="924" t="s">
        <v>538</v>
      </c>
      <c r="AV100" s="925"/>
      <c r="AW100" s="925"/>
      <c r="AX100" s="927"/>
    </row>
    <row r="101" spans="1:60" ht="119.25" customHeight="1" x14ac:dyDescent="0.15">
      <c r="A101" s="487"/>
      <c r="B101" s="488"/>
      <c r="C101" s="488"/>
      <c r="D101" s="488"/>
      <c r="E101" s="488"/>
      <c r="F101" s="489"/>
      <c r="G101" s="191" t="s">
        <v>827</v>
      </c>
      <c r="H101" s="191"/>
      <c r="I101" s="191"/>
      <c r="J101" s="191"/>
      <c r="K101" s="191"/>
      <c r="L101" s="191"/>
      <c r="M101" s="191"/>
      <c r="N101" s="191"/>
      <c r="O101" s="191"/>
      <c r="P101" s="191"/>
      <c r="Q101" s="191"/>
      <c r="R101" s="191"/>
      <c r="S101" s="191"/>
      <c r="T101" s="191"/>
      <c r="U101" s="191"/>
      <c r="V101" s="191"/>
      <c r="W101" s="191"/>
      <c r="X101" s="233"/>
      <c r="Y101" s="813" t="s">
        <v>55</v>
      </c>
      <c r="Z101" s="714"/>
      <c r="AA101" s="715"/>
      <c r="AB101" s="547" t="s">
        <v>728</v>
      </c>
      <c r="AC101" s="547"/>
      <c r="AD101" s="547"/>
      <c r="AE101" s="358">
        <v>0</v>
      </c>
      <c r="AF101" s="358"/>
      <c r="AG101" s="358"/>
      <c r="AH101" s="358"/>
      <c r="AI101" s="358">
        <v>2</v>
      </c>
      <c r="AJ101" s="358"/>
      <c r="AK101" s="358"/>
      <c r="AL101" s="358"/>
      <c r="AM101" s="358">
        <v>5</v>
      </c>
      <c r="AN101" s="358"/>
      <c r="AO101" s="358"/>
      <c r="AP101" s="358"/>
      <c r="AQ101" s="358" t="s">
        <v>844</v>
      </c>
      <c r="AR101" s="358"/>
      <c r="AS101" s="358"/>
      <c r="AT101" s="358"/>
      <c r="AU101" s="363" t="s">
        <v>846</v>
      </c>
      <c r="AV101" s="364"/>
      <c r="AW101" s="364"/>
      <c r="AX101" s="365"/>
    </row>
    <row r="102" spans="1:60" ht="110.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2</v>
      </c>
      <c r="AF102" s="358"/>
      <c r="AG102" s="358"/>
      <c r="AH102" s="358"/>
      <c r="AI102" s="358">
        <v>3</v>
      </c>
      <c r="AJ102" s="358"/>
      <c r="AK102" s="358"/>
      <c r="AL102" s="358"/>
      <c r="AM102" s="358">
        <v>3</v>
      </c>
      <c r="AN102" s="358"/>
      <c r="AO102" s="358"/>
      <c r="AP102" s="358"/>
      <c r="AQ102" s="358">
        <v>4</v>
      </c>
      <c r="AR102" s="358"/>
      <c r="AS102" s="358"/>
      <c r="AT102" s="358"/>
      <c r="AU102" s="371">
        <v>1</v>
      </c>
      <c r="AV102" s="372"/>
      <c r="AW102" s="372"/>
      <c r="AX102" s="928"/>
    </row>
    <row r="103" spans="1:60" ht="24"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386</v>
      </c>
      <c r="AF103" s="335"/>
      <c r="AG103" s="335"/>
      <c r="AH103" s="335"/>
      <c r="AI103" s="335" t="s">
        <v>408</v>
      </c>
      <c r="AJ103" s="335"/>
      <c r="AK103" s="335"/>
      <c r="AL103" s="335"/>
      <c r="AM103" s="335" t="s">
        <v>505</v>
      </c>
      <c r="AN103" s="335"/>
      <c r="AO103" s="335"/>
      <c r="AP103" s="335"/>
      <c r="AQ103" s="360" t="s">
        <v>413</v>
      </c>
      <c r="AR103" s="361"/>
      <c r="AS103" s="361"/>
      <c r="AT103" s="361"/>
      <c r="AU103" s="360" t="s">
        <v>538</v>
      </c>
      <c r="AV103" s="361"/>
      <c r="AW103" s="361"/>
      <c r="AX103" s="362"/>
      <c r="AY103">
        <f>COUNTA($G$104)</f>
        <v>1</v>
      </c>
    </row>
    <row r="104" spans="1:60" ht="57.75" customHeight="1" x14ac:dyDescent="0.15">
      <c r="A104" s="487"/>
      <c r="B104" s="488"/>
      <c r="C104" s="488"/>
      <c r="D104" s="488"/>
      <c r="E104" s="488"/>
      <c r="F104" s="489"/>
      <c r="G104" s="191" t="s">
        <v>828</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728</v>
      </c>
      <c r="AC104" s="468"/>
      <c r="AD104" s="469"/>
      <c r="AE104" s="358">
        <v>4</v>
      </c>
      <c r="AF104" s="358"/>
      <c r="AG104" s="358"/>
      <c r="AH104" s="358"/>
      <c r="AI104" s="358">
        <v>4</v>
      </c>
      <c r="AJ104" s="358"/>
      <c r="AK104" s="358"/>
      <c r="AL104" s="358"/>
      <c r="AM104" s="358">
        <v>2</v>
      </c>
      <c r="AN104" s="358"/>
      <c r="AO104" s="358"/>
      <c r="AP104" s="358"/>
      <c r="AQ104" s="358" t="s">
        <v>844</v>
      </c>
      <c r="AR104" s="358"/>
      <c r="AS104" s="358"/>
      <c r="AT104" s="358"/>
      <c r="AU104" s="358" t="s">
        <v>844</v>
      </c>
      <c r="AV104" s="358"/>
      <c r="AW104" s="358"/>
      <c r="AX104" s="359"/>
      <c r="AY104">
        <f>$AY$103</f>
        <v>1</v>
      </c>
    </row>
    <row r="105" spans="1:60" ht="57.7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728</v>
      </c>
      <c r="AC105" s="404"/>
      <c r="AD105" s="405"/>
      <c r="AE105" s="358">
        <v>1</v>
      </c>
      <c r="AF105" s="358"/>
      <c r="AG105" s="358"/>
      <c r="AH105" s="358"/>
      <c r="AI105" s="358">
        <v>4</v>
      </c>
      <c r="AJ105" s="358"/>
      <c r="AK105" s="358"/>
      <c r="AL105" s="358"/>
      <c r="AM105" s="358">
        <v>2</v>
      </c>
      <c r="AN105" s="358"/>
      <c r="AO105" s="358"/>
      <c r="AP105" s="358"/>
      <c r="AQ105" s="358" t="s">
        <v>834</v>
      </c>
      <c r="AR105" s="358"/>
      <c r="AS105" s="358"/>
      <c r="AT105" s="358"/>
      <c r="AU105" s="358">
        <v>1</v>
      </c>
      <c r="AV105" s="358"/>
      <c r="AW105" s="358"/>
      <c r="AX105" s="359"/>
      <c r="AY105">
        <f>$AY$103</f>
        <v>1</v>
      </c>
    </row>
    <row r="106" spans="1:60" ht="31.5"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386</v>
      </c>
      <c r="AF106" s="335"/>
      <c r="AG106" s="335"/>
      <c r="AH106" s="335"/>
      <c r="AI106" s="335" t="s">
        <v>408</v>
      </c>
      <c r="AJ106" s="335"/>
      <c r="AK106" s="335"/>
      <c r="AL106" s="335"/>
      <c r="AM106" s="335" t="s">
        <v>505</v>
      </c>
      <c r="AN106" s="335"/>
      <c r="AO106" s="335"/>
      <c r="AP106" s="335"/>
      <c r="AQ106" s="360" t="s">
        <v>413</v>
      </c>
      <c r="AR106" s="361"/>
      <c r="AS106" s="361"/>
      <c r="AT106" s="361"/>
      <c r="AU106" s="360" t="s">
        <v>538</v>
      </c>
      <c r="AV106" s="361"/>
      <c r="AW106" s="361"/>
      <c r="AX106" s="362"/>
      <c r="AY106">
        <f>COUNTA($G$107)</f>
        <v>1</v>
      </c>
    </row>
    <row r="107" spans="1:60" ht="23.25" customHeight="1" x14ac:dyDescent="0.15">
      <c r="A107" s="487"/>
      <c r="B107" s="488"/>
      <c r="C107" s="488"/>
      <c r="D107" s="488"/>
      <c r="E107" s="488"/>
      <c r="F107" s="489"/>
      <c r="G107" s="191" t="s">
        <v>733</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728</v>
      </c>
      <c r="AC107" s="468"/>
      <c r="AD107" s="469"/>
      <c r="AE107" s="358">
        <v>2</v>
      </c>
      <c r="AF107" s="358"/>
      <c r="AG107" s="358"/>
      <c r="AH107" s="358"/>
      <c r="AI107" s="358">
        <v>2</v>
      </c>
      <c r="AJ107" s="358"/>
      <c r="AK107" s="358"/>
      <c r="AL107" s="358"/>
      <c r="AM107" s="358">
        <v>1</v>
      </c>
      <c r="AN107" s="358"/>
      <c r="AO107" s="358"/>
      <c r="AP107" s="358"/>
      <c r="AQ107" s="358" t="s">
        <v>844</v>
      </c>
      <c r="AR107" s="358"/>
      <c r="AS107" s="358"/>
      <c r="AT107" s="358"/>
      <c r="AU107" s="358" t="s">
        <v>844</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728</v>
      </c>
      <c r="AC108" s="404"/>
      <c r="AD108" s="405"/>
      <c r="AE108" s="358">
        <v>1</v>
      </c>
      <c r="AF108" s="358"/>
      <c r="AG108" s="358"/>
      <c r="AH108" s="358"/>
      <c r="AI108" s="358">
        <v>2</v>
      </c>
      <c r="AJ108" s="358"/>
      <c r="AK108" s="358"/>
      <c r="AL108" s="358"/>
      <c r="AM108" s="358">
        <v>1</v>
      </c>
      <c r="AN108" s="358"/>
      <c r="AO108" s="358"/>
      <c r="AP108" s="358"/>
      <c r="AQ108" s="358">
        <v>1</v>
      </c>
      <c r="AR108" s="358"/>
      <c r="AS108" s="358"/>
      <c r="AT108" s="358"/>
      <c r="AU108" s="358">
        <v>1</v>
      </c>
      <c r="AV108" s="358"/>
      <c r="AW108" s="358"/>
      <c r="AX108" s="359"/>
      <c r="AY108">
        <f>$AY$106</f>
        <v>1</v>
      </c>
    </row>
    <row r="109" spans="1:60" ht="31.5"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386</v>
      </c>
      <c r="AF109" s="335"/>
      <c r="AG109" s="335"/>
      <c r="AH109" s="335"/>
      <c r="AI109" s="335" t="s">
        <v>408</v>
      </c>
      <c r="AJ109" s="335"/>
      <c r="AK109" s="335"/>
      <c r="AL109" s="335"/>
      <c r="AM109" s="335" t="s">
        <v>505</v>
      </c>
      <c r="AN109" s="335"/>
      <c r="AO109" s="335"/>
      <c r="AP109" s="335"/>
      <c r="AQ109" s="360" t="s">
        <v>413</v>
      </c>
      <c r="AR109" s="361"/>
      <c r="AS109" s="361"/>
      <c r="AT109" s="361"/>
      <c r="AU109" s="360" t="s">
        <v>538</v>
      </c>
      <c r="AV109" s="361"/>
      <c r="AW109" s="361"/>
      <c r="AX109" s="362"/>
      <c r="AY109">
        <f>COUNTA($G$110)</f>
        <v>1</v>
      </c>
    </row>
    <row r="110" spans="1:60" ht="23.25" customHeight="1" x14ac:dyDescent="0.15">
      <c r="A110" s="487"/>
      <c r="B110" s="488"/>
      <c r="C110" s="488"/>
      <c r="D110" s="488"/>
      <c r="E110" s="488"/>
      <c r="F110" s="489"/>
      <c r="G110" s="191" t="s">
        <v>758</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759</v>
      </c>
      <c r="AC110" s="468"/>
      <c r="AD110" s="469"/>
      <c r="AE110" s="358">
        <v>3</v>
      </c>
      <c r="AF110" s="358"/>
      <c r="AG110" s="358"/>
      <c r="AH110" s="358"/>
      <c r="AI110" s="358">
        <v>3</v>
      </c>
      <c r="AJ110" s="358"/>
      <c r="AK110" s="358"/>
      <c r="AL110" s="358"/>
      <c r="AM110" s="358">
        <v>1</v>
      </c>
      <c r="AN110" s="358"/>
      <c r="AO110" s="358"/>
      <c r="AP110" s="358"/>
      <c r="AQ110" s="358" t="s">
        <v>848</v>
      </c>
      <c r="AR110" s="358"/>
      <c r="AS110" s="358"/>
      <c r="AT110" s="358"/>
      <c r="AU110" s="358" t="s">
        <v>846</v>
      </c>
      <c r="AV110" s="358"/>
      <c r="AW110" s="358"/>
      <c r="AX110" s="359"/>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759</v>
      </c>
      <c r="AC111" s="404"/>
      <c r="AD111" s="405"/>
      <c r="AE111" s="358">
        <v>2</v>
      </c>
      <c r="AF111" s="358"/>
      <c r="AG111" s="358"/>
      <c r="AH111" s="358"/>
      <c r="AI111" s="358">
        <v>2</v>
      </c>
      <c r="AJ111" s="358"/>
      <c r="AK111" s="358"/>
      <c r="AL111" s="358"/>
      <c r="AM111" s="358">
        <v>1</v>
      </c>
      <c r="AN111" s="358"/>
      <c r="AO111" s="358"/>
      <c r="AP111" s="358"/>
      <c r="AQ111" s="358">
        <v>1</v>
      </c>
      <c r="AR111" s="358"/>
      <c r="AS111" s="358"/>
      <c r="AT111" s="358"/>
      <c r="AU111" s="358">
        <v>1</v>
      </c>
      <c r="AV111" s="358"/>
      <c r="AW111" s="358"/>
      <c r="AX111" s="359"/>
      <c r="AY111">
        <f>$AY$109</f>
        <v>1</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386</v>
      </c>
      <c r="AF112" s="335"/>
      <c r="AG112" s="335"/>
      <c r="AH112" s="335"/>
      <c r="AI112" s="335" t="s">
        <v>408</v>
      </c>
      <c r="AJ112" s="335"/>
      <c r="AK112" s="335"/>
      <c r="AL112" s="335"/>
      <c r="AM112" s="335" t="s">
        <v>505</v>
      </c>
      <c r="AN112" s="335"/>
      <c r="AO112" s="335"/>
      <c r="AP112" s="335"/>
      <c r="AQ112" s="360" t="s">
        <v>413</v>
      </c>
      <c r="AR112" s="361"/>
      <c r="AS112" s="361"/>
      <c r="AT112" s="361"/>
      <c r="AU112" s="360" t="s">
        <v>538</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386</v>
      </c>
      <c r="AF115" s="335"/>
      <c r="AG115" s="335"/>
      <c r="AH115" s="335"/>
      <c r="AI115" s="335" t="s">
        <v>408</v>
      </c>
      <c r="AJ115" s="335"/>
      <c r="AK115" s="335"/>
      <c r="AL115" s="335"/>
      <c r="AM115" s="335" t="s">
        <v>505</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763</v>
      </c>
      <c r="AC116" s="301"/>
      <c r="AD116" s="302"/>
      <c r="AE116" s="358" t="s">
        <v>757</v>
      </c>
      <c r="AF116" s="358"/>
      <c r="AG116" s="358"/>
      <c r="AH116" s="358"/>
      <c r="AI116" s="358">
        <v>5</v>
      </c>
      <c r="AJ116" s="358"/>
      <c r="AK116" s="358"/>
      <c r="AL116" s="358"/>
      <c r="AM116" s="358">
        <v>3</v>
      </c>
      <c r="AN116" s="358"/>
      <c r="AO116" s="358"/>
      <c r="AP116" s="358"/>
      <c r="AQ116" s="363">
        <v>5</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774</v>
      </c>
      <c r="AC117" s="343"/>
      <c r="AD117" s="344"/>
      <c r="AE117" s="306" t="s">
        <v>775</v>
      </c>
      <c r="AF117" s="306"/>
      <c r="AG117" s="306"/>
      <c r="AH117" s="306"/>
      <c r="AI117" s="306" t="s">
        <v>776</v>
      </c>
      <c r="AJ117" s="306"/>
      <c r="AK117" s="306"/>
      <c r="AL117" s="306"/>
      <c r="AM117" s="306" t="s">
        <v>829</v>
      </c>
      <c r="AN117" s="306"/>
      <c r="AO117" s="306"/>
      <c r="AP117" s="306"/>
      <c r="AQ117" s="306" t="s">
        <v>837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386</v>
      </c>
      <c r="AF118" s="335"/>
      <c r="AG118" s="335"/>
      <c r="AH118" s="335"/>
      <c r="AI118" s="335" t="s">
        <v>408</v>
      </c>
      <c r="AJ118" s="335"/>
      <c r="AK118" s="335"/>
      <c r="AL118" s="335"/>
      <c r="AM118" s="335" t="s">
        <v>505</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760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764</v>
      </c>
      <c r="AC119" s="301"/>
      <c r="AD119" s="302"/>
      <c r="AE119" s="358">
        <v>4</v>
      </c>
      <c r="AF119" s="358"/>
      <c r="AG119" s="358"/>
      <c r="AH119" s="358"/>
      <c r="AI119" s="358">
        <v>2</v>
      </c>
      <c r="AJ119" s="358"/>
      <c r="AK119" s="358"/>
      <c r="AL119" s="358"/>
      <c r="AM119" s="358">
        <v>7</v>
      </c>
      <c r="AN119" s="358"/>
      <c r="AO119" s="358"/>
      <c r="AP119" s="358"/>
      <c r="AQ119" s="358" t="s">
        <v>835</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773</v>
      </c>
      <c r="AC120" s="343"/>
      <c r="AD120" s="344"/>
      <c r="AE120" s="306" t="s">
        <v>777</v>
      </c>
      <c r="AF120" s="306"/>
      <c r="AG120" s="306"/>
      <c r="AH120" s="306"/>
      <c r="AI120" s="306" t="s">
        <v>778</v>
      </c>
      <c r="AJ120" s="306"/>
      <c r="AK120" s="306"/>
      <c r="AL120" s="306"/>
      <c r="AM120" s="306" t="s">
        <v>830</v>
      </c>
      <c r="AN120" s="306"/>
      <c r="AO120" s="306"/>
      <c r="AP120" s="306"/>
      <c r="AQ120" s="306" t="s">
        <v>836</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386</v>
      </c>
      <c r="AF121" s="335"/>
      <c r="AG121" s="335"/>
      <c r="AH121" s="335"/>
      <c r="AI121" s="335" t="s">
        <v>408</v>
      </c>
      <c r="AJ121" s="335"/>
      <c r="AK121" s="335"/>
      <c r="AL121" s="335"/>
      <c r="AM121" s="335" t="s">
        <v>505</v>
      </c>
      <c r="AN121" s="335"/>
      <c r="AO121" s="335"/>
      <c r="AP121" s="335"/>
      <c r="AQ121" s="336" t="s">
        <v>539</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761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763</v>
      </c>
      <c r="AC122" s="301"/>
      <c r="AD122" s="302"/>
      <c r="AE122" s="358">
        <v>32</v>
      </c>
      <c r="AF122" s="358"/>
      <c r="AG122" s="358"/>
      <c r="AH122" s="358"/>
      <c r="AI122" s="358">
        <v>33</v>
      </c>
      <c r="AJ122" s="358"/>
      <c r="AK122" s="358"/>
      <c r="AL122" s="358"/>
      <c r="AM122" s="358">
        <v>3</v>
      </c>
      <c r="AN122" s="358"/>
      <c r="AO122" s="358"/>
      <c r="AP122" s="358"/>
      <c r="AQ122" s="358">
        <v>8</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774</v>
      </c>
      <c r="AC123" s="343"/>
      <c r="AD123" s="344"/>
      <c r="AE123" s="306" t="s">
        <v>770</v>
      </c>
      <c r="AF123" s="306"/>
      <c r="AG123" s="306"/>
      <c r="AH123" s="306"/>
      <c r="AI123" s="306" t="s">
        <v>771</v>
      </c>
      <c r="AJ123" s="306"/>
      <c r="AK123" s="306"/>
      <c r="AL123" s="306"/>
      <c r="AM123" s="306" t="s">
        <v>768</v>
      </c>
      <c r="AN123" s="306"/>
      <c r="AO123" s="306"/>
      <c r="AP123" s="306"/>
      <c r="AQ123" s="306" t="s">
        <v>781</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386</v>
      </c>
      <c r="AF124" s="335"/>
      <c r="AG124" s="335"/>
      <c r="AH124" s="335"/>
      <c r="AI124" s="335" t="s">
        <v>408</v>
      </c>
      <c r="AJ124" s="335"/>
      <c r="AK124" s="335"/>
      <c r="AL124" s="335"/>
      <c r="AM124" s="335" t="s">
        <v>505</v>
      </c>
      <c r="AN124" s="335"/>
      <c r="AO124" s="335"/>
      <c r="AP124" s="335"/>
      <c r="AQ124" s="336" t="s">
        <v>539</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762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763</v>
      </c>
      <c r="AC125" s="301"/>
      <c r="AD125" s="302"/>
      <c r="AE125" s="358">
        <v>30</v>
      </c>
      <c r="AF125" s="358"/>
      <c r="AG125" s="358"/>
      <c r="AH125" s="358"/>
      <c r="AI125" s="358">
        <v>39</v>
      </c>
      <c r="AJ125" s="358"/>
      <c r="AK125" s="358"/>
      <c r="AL125" s="358"/>
      <c r="AM125" s="358">
        <v>44</v>
      </c>
      <c r="AN125" s="358"/>
      <c r="AO125" s="358"/>
      <c r="AP125" s="358"/>
      <c r="AQ125" s="358">
        <v>43</v>
      </c>
      <c r="AR125" s="358"/>
      <c r="AS125" s="358"/>
      <c r="AT125" s="358"/>
      <c r="AU125" s="358"/>
      <c r="AV125" s="358"/>
      <c r="AW125" s="358"/>
      <c r="AX125" s="359"/>
      <c r="AY125">
        <f>$AY$124</f>
        <v>1</v>
      </c>
    </row>
    <row r="126" spans="1:51"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767</v>
      </c>
      <c r="AC126" s="343"/>
      <c r="AD126" s="344"/>
      <c r="AE126" s="306" t="s">
        <v>765</v>
      </c>
      <c r="AF126" s="306"/>
      <c r="AG126" s="306"/>
      <c r="AH126" s="306"/>
      <c r="AI126" s="306" t="s">
        <v>766</v>
      </c>
      <c r="AJ126" s="306"/>
      <c r="AK126" s="306"/>
      <c r="AL126" s="306"/>
      <c r="AM126" s="306" t="s">
        <v>769</v>
      </c>
      <c r="AN126" s="306"/>
      <c r="AO126" s="306"/>
      <c r="AP126" s="306"/>
      <c r="AQ126" s="306" t="s">
        <v>772</v>
      </c>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386</v>
      </c>
      <c r="AF127" s="335"/>
      <c r="AG127" s="335"/>
      <c r="AH127" s="335"/>
      <c r="AI127" s="335" t="s">
        <v>408</v>
      </c>
      <c r="AJ127" s="335"/>
      <c r="AK127" s="335"/>
      <c r="AL127" s="335"/>
      <c r="AM127" s="335" t="s">
        <v>505</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401</v>
      </c>
      <c r="B130" s="989"/>
      <c r="C130" s="988" t="s">
        <v>236</v>
      </c>
      <c r="D130" s="989"/>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845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2"/>
      <c r="B134" s="253"/>
      <c r="C134" s="252"/>
      <c r="D134" s="253"/>
      <c r="E134" s="252"/>
      <c r="F134" s="314"/>
      <c r="G134" s="232" t="s">
        <v>782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728</v>
      </c>
      <c r="AC134" s="224"/>
      <c r="AD134" s="224"/>
      <c r="AE134" s="266">
        <v>8</v>
      </c>
      <c r="AF134" s="167"/>
      <c r="AG134" s="167"/>
      <c r="AH134" s="167"/>
      <c r="AI134" s="266">
        <v>7</v>
      </c>
      <c r="AJ134" s="167"/>
      <c r="AK134" s="167"/>
      <c r="AL134" s="167"/>
      <c r="AM134" s="266">
        <v>1</v>
      </c>
      <c r="AN134" s="167"/>
      <c r="AO134" s="167"/>
      <c r="AP134" s="167"/>
      <c r="AQ134" s="266" t="s">
        <v>844</v>
      </c>
      <c r="AR134" s="167"/>
      <c r="AS134" s="167"/>
      <c r="AT134" s="167"/>
      <c r="AU134" s="266" t="s">
        <v>844</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728</v>
      </c>
      <c r="AC135" s="175"/>
      <c r="AD135" s="175"/>
      <c r="AE135" s="266">
        <v>6</v>
      </c>
      <c r="AF135" s="167"/>
      <c r="AG135" s="167"/>
      <c r="AH135" s="167"/>
      <c r="AI135" s="266">
        <v>6</v>
      </c>
      <c r="AJ135" s="167"/>
      <c r="AK135" s="167"/>
      <c r="AL135" s="167"/>
      <c r="AM135" s="266">
        <v>6</v>
      </c>
      <c r="AN135" s="167"/>
      <c r="AO135" s="167"/>
      <c r="AP135" s="167"/>
      <c r="AQ135" s="266" t="s">
        <v>846</v>
      </c>
      <c r="AR135" s="167"/>
      <c r="AS135" s="167"/>
      <c r="AT135" s="167"/>
      <c r="AU135" s="266">
        <v>6</v>
      </c>
      <c r="AV135" s="167"/>
      <c r="AW135" s="167"/>
      <c r="AX135" s="208"/>
      <c r="AY135">
        <f t="shared" si="13"/>
        <v>1</v>
      </c>
    </row>
    <row r="136" spans="1:51" ht="18.75"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696</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73.5" customHeight="1" x14ac:dyDescent="0.15">
      <c r="A138" s="992"/>
      <c r="B138" s="253"/>
      <c r="C138" s="252"/>
      <c r="D138" s="253"/>
      <c r="E138" s="252"/>
      <c r="F138" s="314"/>
      <c r="G138" s="232" t="s">
        <v>783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728</v>
      </c>
      <c r="AC138" s="224"/>
      <c r="AD138" s="224"/>
      <c r="AE138" s="266">
        <v>28</v>
      </c>
      <c r="AF138" s="167"/>
      <c r="AG138" s="167"/>
      <c r="AH138" s="167"/>
      <c r="AI138" s="266">
        <v>30</v>
      </c>
      <c r="AJ138" s="167"/>
      <c r="AK138" s="167"/>
      <c r="AL138" s="167"/>
      <c r="AM138" s="266">
        <v>28</v>
      </c>
      <c r="AN138" s="167"/>
      <c r="AO138" s="167"/>
      <c r="AP138" s="167"/>
      <c r="AQ138" s="266" t="s">
        <v>844</v>
      </c>
      <c r="AR138" s="167"/>
      <c r="AS138" s="167"/>
      <c r="AT138" s="167"/>
      <c r="AU138" s="266" t="s">
        <v>847</v>
      </c>
      <c r="AV138" s="167"/>
      <c r="AW138" s="167"/>
      <c r="AX138" s="208"/>
      <c r="AY138">
        <f t="shared" ref="AY138:AY139" si="14">$AY$136</f>
        <v>1</v>
      </c>
    </row>
    <row r="139" spans="1:51" ht="61.5"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728</v>
      </c>
      <c r="AC139" s="175"/>
      <c r="AD139" s="175"/>
      <c r="AE139" s="266">
        <v>20</v>
      </c>
      <c r="AF139" s="167"/>
      <c r="AG139" s="167"/>
      <c r="AH139" s="167"/>
      <c r="AI139" s="266">
        <v>20</v>
      </c>
      <c r="AJ139" s="167"/>
      <c r="AK139" s="167"/>
      <c r="AL139" s="167"/>
      <c r="AM139" s="266">
        <v>20</v>
      </c>
      <c r="AN139" s="167"/>
      <c r="AO139" s="167"/>
      <c r="AP139" s="167"/>
      <c r="AQ139" s="266" t="s">
        <v>844</v>
      </c>
      <c r="AR139" s="167"/>
      <c r="AS139" s="167"/>
      <c r="AT139" s="167"/>
      <c r="AU139" s="266">
        <v>20</v>
      </c>
      <c r="AV139" s="167"/>
      <c r="AW139" s="167"/>
      <c r="AX139" s="208"/>
      <c r="AY139">
        <f t="shared" si="14"/>
        <v>1</v>
      </c>
    </row>
    <row r="140" spans="1:51" ht="18.75"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696</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1</v>
      </c>
    </row>
    <row r="142" spans="1:51" ht="39.75" customHeight="1" x14ac:dyDescent="0.15">
      <c r="A142" s="992"/>
      <c r="B142" s="253"/>
      <c r="C142" s="252"/>
      <c r="D142" s="253"/>
      <c r="E142" s="252"/>
      <c r="F142" s="314"/>
      <c r="G142" s="232" t="s">
        <v>784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728</v>
      </c>
      <c r="AC142" s="224"/>
      <c r="AD142" s="224"/>
      <c r="AE142" s="266">
        <v>13</v>
      </c>
      <c r="AF142" s="167"/>
      <c r="AG142" s="167"/>
      <c r="AH142" s="167"/>
      <c r="AI142" s="266">
        <v>17</v>
      </c>
      <c r="AJ142" s="167"/>
      <c r="AK142" s="167"/>
      <c r="AL142" s="167"/>
      <c r="AM142" s="266">
        <v>10</v>
      </c>
      <c r="AN142" s="167"/>
      <c r="AO142" s="167"/>
      <c r="AP142" s="167"/>
      <c r="AQ142" s="266" t="s">
        <v>846</v>
      </c>
      <c r="AR142" s="167"/>
      <c r="AS142" s="167"/>
      <c r="AT142" s="167"/>
      <c r="AU142" s="266" t="s">
        <v>846</v>
      </c>
      <c r="AV142" s="167"/>
      <c r="AW142" s="167"/>
      <c r="AX142" s="208"/>
      <c r="AY142">
        <f t="shared" ref="AY142:AY143" si="15">$AY$140</f>
        <v>1</v>
      </c>
    </row>
    <row r="143" spans="1:51" ht="53.25"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728</v>
      </c>
      <c r="AC143" s="175"/>
      <c r="AD143" s="175"/>
      <c r="AE143" s="266">
        <v>5</v>
      </c>
      <c r="AF143" s="167"/>
      <c r="AG143" s="167"/>
      <c r="AH143" s="167"/>
      <c r="AI143" s="266">
        <v>5</v>
      </c>
      <c r="AJ143" s="167"/>
      <c r="AK143" s="167"/>
      <c r="AL143" s="167"/>
      <c r="AM143" s="266">
        <v>5</v>
      </c>
      <c r="AN143" s="167"/>
      <c r="AO143" s="167"/>
      <c r="AP143" s="167"/>
      <c r="AQ143" s="266" t="s">
        <v>844</v>
      </c>
      <c r="AR143" s="167"/>
      <c r="AS143" s="167"/>
      <c r="AT143" s="167"/>
      <c r="AU143" s="266">
        <v>5</v>
      </c>
      <c r="AV143" s="167"/>
      <c r="AW143" s="167"/>
      <c r="AX143" s="208"/>
      <c r="AY143">
        <f t="shared" si="15"/>
        <v>1</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736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65.25"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668</v>
      </c>
      <c r="D430" s="251"/>
      <c r="E430" s="239" t="s">
        <v>395</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2"/>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0.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3" t="s">
        <v>710</v>
      </c>
      <c r="AE702" s="894"/>
      <c r="AF702" s="894"/>
      <c r="AG702" s="883" t="s">
        <v>748</v>
      </c>
      <c r="AH702" s="884"/>
      <c r="AI702" s="884"/>
      <c r="AJ702" s="884"/>
      <c r="AK702" s="884"/>
      <c r="AL702" s="884"/>
      <c r="AM702" s="884"/>
      <c r="AN702" s="884"/>
      <c r="AO702" s="884"/>
      <c r="AP702" s="884"/>
      <c r="AQ702" s="884"/>
      <c r="AR702" s="884"/>
      <c r="AS702" s="884"/>
      <c r="AT702" s="884"/>
      <c r="AU702" s="884"/>
      <c r="AV702" s="884"/>
      <c r="AW702" s="884"/>
      <c r="AX702" s="885"/>
    </row>
    <row r="703" spans="1:51" ht="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710</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74.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710</v>
      </c>
      <c r="AE704" s="582"/>
      <c r="AF704" s="582"/>
      <c r="AG704" s="424" t="s">
        <v>825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710</v>
      </c>
      <c r="AE705" s="732"/>
      <c r="AF705" s="732"/>
      <c r="AG705" s="190" t="s">
        <v>750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70"/>
      <c r="C706" s="610"/>
      <c r="D706" s="611"/>
      <c r="E706" s="682" t="s">
        <v>377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785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70"/>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785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7.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710</v>
      </c>
      <c r="AE708" s="667"/>
      <c r="AF708" s="667"/>
      <c r="AG708" s="522" t="s">
        <v>751</v>
      </c>
      <c r="AH708" s="523"/>
      <c r="AI708" s="523"/>
      <c r="AJ708" s="523"/>
      <c r="AK708" s="523"/>
      <c r="AL708" s="523"/>
      <c r="AM708" s="523"/>
      <c r="AN708" s="523"/>
      <c r="AO708" s="523"/>
      <c r="AP708" s="523"/>
      <c r="AQ708" s="523"/>
      <c r="AR708" s="523"/>
      <c r="AS708" s="523"/>
      <c r="AT708" s="523"/>
      <c r="AU708" s="523"/>
      <c r="AV708" s="523"/>
      <c r="AW708" s="523"/>
      <c r="AX708" s="524"/>
    </row>
    <row r="709" spans="1:50" ht="53.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710</v>
      </c>
      <c r="AE709" s="185"/>
      <c r="AF709" s="185"/>
      <c r="AG709" s="663" t="s">
        <v>752</v>
      </c>
      <c r="AH709" s="664"/>
      <c r="AI709" s="664"/>
      <c r="AJ709" s="664"/>
      <c r="AK709" s="664"/>
      <c r="AL709" s="664"/>
      <c r="AM709" s="664"/>
      <c r="AN709" s="664"/>
      <c r="AO709" s="664"/>
      <c r="AP709" s="664"/>
      <c r="AQ709" s="664"/>
      <c r="AR709" s="664"/>
      <c r="AS709" s="664"/>
      <c r="AT709" s="664"/>
      <c r="AU709" s="664"/>
      <c r="AV709" s="664"/>
      <c r="AW709" s="664"/>
      <c r="AX709" s="665"/>
    </row>
    <row r="710" spans="1:50" ht="59.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710</v>
      </c>
      <c r="AE710" s="185"/>
      <c r="AF710" s="185"/>
      <c r="AG710" s="663" t="s">
        <v>753</v>
      </c>
      <c r="AH710" s="664"/>
      <c r="AI710" s="664"/>
      <c r="AJ710" s="664"/>
      <c r="AK710" s="664"/>
      <c r="AL710" s="664"/>
      <c r="AM710" s="664"/>
      <c r="AN710" s="664"/>
      <c r="AO710" s="664"/>
      <c r="AP710" s="664"/>
      <c r="AQ710" s="664"/>
      <c r="AR710" s="664"/>
      <c r="AS710" s="664"/>
      <c r="AT710" s="664"/>
      <c r="AU710" s="664"/>
      <c r="AV710" s="664"/>
      <c r="AW710" s="664"/>
      <c r="AX710" s="665"/>
    </row>
    <row r="711" spans="1:50" ht="60"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710</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71.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710</v>
      </c>
      <c r="AE712" s="582"/>
      <c r="AF712" s="582"/>
      <c r="AG712" s="590" t="s">
        <v>831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3" t="s">
        <v>754</v>
      </c>
      <c r="AH713" s="664"/>
      <c r="AI713" s="664"/>
      <c r="AJ713" s="664"/>
      <c r="AK713" s="664"/>
      <c r="AL713" s="664"/>
      <c r="AM713" s="664"/>
      <c r="AN713" s="664"/>
      <c r="AO713" s="664"/>
      <c r="AP713" s="664"/>
      <c r="AQ713" s="664"/>
      <c r="AR713" s="664"/>
      <c r="AS713" s="664"/>
      <c r="AT713" s="664"/>
      <c r="AU713" s="664"/>
      <c r="AV713" s="664"/>
      <c r="AW713" s="664"/>
      <c r="AX713" s="665"/>
    </row>
    <row r="714" spans="1:50" ht="66" customHeight="1" x14ac:dyDescent="0.15">
      <c r="A714" s="656"/>
      <c r="B714" s="657"/>
      <c r="C714" s="771" t="s">
        <v>323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7" t="s">
        <v>710</v>
      </c>
      <c r="AE714" s="588"/>
      <c r="AF714" s="589"/>
      <c r="AG714" s="688" t="s">
        <v>755</v>
      </c>
      <c r="AH714" s="689"/>
      <c r="AI714" s="689"/>
      <c r="AJ714" s="689"/>
      <c r="AK714" s="689"/>
      <c r="AL714" s="689"/>
      <c r="AM714" s="689"/>
      <c r="AN714" s="689"/>
      <c r="AO714" s="689"/>
      <c r="AP714" s="689"/>
      <c r="AQ714" s="689"/>
      <c r="AR714" s="689"/>
      <c r="AS714" s="689"/>
      <c r="AT714" s="689"/>
      <c r="AU714" s="689"/>
      <c r="AV714" s="689"/>
      <c r="AW714" s="689"/>
      <c r="AX714" s="690"/>
    </row>
    <row r="715" spans="1:50" ht="59.25"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710</v>
      </c>
      <c r="AE715" s="667"/>
      <c r="AF715" s="777"/>
      <c r="AG715" s="522" t="s">
        <v>833</v>
      </c>
      <c r="AH715" s="523"/>
      <c r="AI715" s="523"/>
      <c r="AJ715" s="523"/>
      <c r="AK715" s="523"/>
      <c r="AL715" s="523"/>
      <c r="AM715" s="523"/>
      <c r="AN715" s="523"/>
      <c r="AO715" s="523"/>
      <c r="AP715" s="523"/>
      <c r="AQ715" s="523"/>
      <c r="AR715" s="523"/>
      <c r="AS715" s="523"/>
      <c r="AT715" s="523"/>
      <c r="AU715" s="523"/>
      <c r="AV715" s="523"/>
      <c r="AW715" s="523"/>
      <c r="AX715" s="524"/>
    </row>
    <row r="716" spans="1:50" ht="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710</v>
      </c>
      <c r="AE716" s="759"/>
      <c r="AF716" s="759"/>
      <c r="AG716" s="663" t="s">
        <v>756</v>
      </c>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710</v>
      </c>
      <c r="AE717" s="185"/>
      <c r="AF717" s="185"/>
      <c r="AG717" s="663" t="s">
        <v>838</v>
      </c>
      <c r="AH717" s="664"/>
      <c r="AI717" s="664"/>
      <c r="AJ717" s="664"/>
      <c r="AK717" s="664"/>
      <c r="AL717" s="664"/>
      <c r="AM717" s="664"/>
      <c r="AN717" s="664"/>
      <c r="AO717" s="664"/>
      <c r="AP717" s="664"/>
      <c r="AQ717" s="664"/>
      <c r="AR717" s="664"/>
      <c r="AS717" s="664"/>
      <c r="AT717" s="664"/>
      <c r="AU717" s="664"/>
      <c r="AV717" s="664"/>
      <c r="AW717" s="664"/>
      <c r="AX717" s="665"/>
    </row>
    <row r="718" spans="1:50" ht="69"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710</v>
      </c>
      <c r="AE718" s="185"/>
      <c r="AF718" s="185"/>
      <c r="AG718" s="193" t="s">
        <v>824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66" t="s">
        <v>747</v>
      </c>
      <c r="AE719" s="667"/>
      <c r="AF719" s="667"/>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2" t="s">
        <v>337</v>
      </c>
      <c r="D720" s="930"/>
      <c r="E720" s="930"/>
      <c r="F720" s="933"/>
      <c r="G720" s="929" t="s">
        <v>338</v>
      </c>
      <c r="H720" s="930"/>
      <c r="I720" s="930"/>
      <c r="J720" s="930"/>
      <c r="K720" s="930"/>
      <c r="L720" s="930"/>
      <c r="M720" s="930"/>
      <c r="N720" s="929" t="s">
        <v>341</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6"/>
      <c r="D721" s="917"/>
      <c r="E721" s="917"/>
      <c r="F721" s="918"/>
      <c r="G721" s="934"/>
      <c r="H721" s="935"/>
      <c r="I721" s="77" t="str">
        <f>IF(OR(G721="　", G721=""), "", "-")</f>
        <v/>
      </c>
      <c r="J721" s="915"/>
      <c r="K721" s="915"/>
      <c r="L721" s="77" t="str">
        <f>IF(M721="","","-")</f>
        <v/>
      </c>
      <c r="M721" s="78"/>
      <c r="N721" s="912" t="s">
        <v>844</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87.75" customHeight="1" x14ac:dyDescent="0.15">
      <c r="A726" s="617" t="s">
        <v>48</v>
      </c>
      <c r="B726" s="618"/>
      <c r="C726" s="439" t="s">
        <v>53</v>
      </c>
      <c r="D726" s="577"/>
      <c r="E726" s="577"/>
      <c r="F726" s="578"/>
      <c r="G726" s="797" t="s">
        <v>786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48.75" customHeight="1" thickBot="1" x14ac:dyDescent="0.2">
      <c r="A727" s="619"/>
      <c r="B727" s="620"/>
      <c r="C727" s="694" t="s">
        <v>57</v>
      </c>
      <c r="D727" s="695"/>
      <c r="E727" s="695"/>
      <c r="F727" s="696"/>
      <c r="G727" s="795" t="s">
        <v>787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5" t="s">
        <v>839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842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840</v>
      </c>
      <c r="B733" s="615"/>
      <c r="C733" s="615"/>
      <c r="D733" s="615"/>
      <c r="E733" s="616"/>
      <c r="F733" s="766" t="s">
        <v>843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132.75" customHeight="1" thickBot="1" x14ac:dyDescent="0.2">
      <c r="A735" s="607" t="s">
        <v>832</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4" t="s">
        <v>350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669</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746</v>
      </c>
      <c r="F746" s="113"/>
      <c r="G746" s="113"/>
      <c r="H746" s="100" t="str">
        <f>IF(E746="","","-")</f>
        <v>-</v>
      </c>
      <c r="I746" s="113"/>
      <c r="J746" s="113"/>
      <c r="K746" s="100" t="str">
        <f>IF(I746="","","-")</f>
        <v/>
      </c>
      <c r="L746" s="104">
        <v>27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746</v>
      </c>
      <c r="F747" s="113"/>
      <c r="G747" s="113"/>
      <c r="H747" s="100" t="str">
        <f>IF(E747="","","-")</f>
        <v>-</v>
      </c>
      <c r="I747" s="113"/>
      <c r="J747" s="113"/>
      <c r="K747" s="100" t="str">
        <f>IF(I747="","","-")</f>
        <v/>
      </c>
      <c r="L747" s="104">
        <v>24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7.7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382</v>
      </c>
      <c r="B787" s="761"/>
      <c r="C787" s="761"/>
      <c r="D787" s="761"/>
      <c r="E787" s="761"/>
      <c r="F787" s="762"/>
      <c r="G787" s="435" t="s">
        <v>802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3"/>
      <c r="C788" s="763"/>
      <c r="D788" s="763"/>
      <c r="E788" s="763"/>
      <c r="F788" s="76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3"/>
      <c r="C789" s="763"/>
      <c r="D789" s="763"/>
      <c r="E789" s="763"/>
      <c r="F789" s="764"/>
      <c r="G789" s="445" t="s">
        <v>808</v>
      </c>
      <c r="H789" s="446"/>
      <c r="I789" s="446"/>
      <c r="J789" s="446"/>
      <c r="K789" s="447"/>
      <c r="L789" s="448" t="s">
        <v>809</v>
      </c>
      <c r="M789" s="449"/>
      <c r="N789" s="449"/>
      <c r="O789" s="449"/>
      <c r="P789" s="449"/>
      <c r="Q789" s="449"/>
      <c r="R789" s="449"/>
      <c r="S789" s="449"/>
      <c r="T789" s="449"/>
      <c r="U789" s="449"/>
      <c r="V789" s="449"/>
      <c r="W789" s="449"/>
      <c r="X789" s="450"/>
      <c r="Y789" s="451">
        <v>20</v>
      </c>
      <c r="Z789" s="452"/>
      <c r="AA789" s="452"/>
      <c r="AB789" s="453"/>
      <c r="AC789" s="445" t="s">
        <v>818</v>
      </c>
      <c r="AD789" s="446"/>
      <c r="AE789" s="446"/>
      <c r="AF789" s="446"/>
      <c r="AG789" s="447"/>
      <c r="AH789" s="448" t="s">
        <v>819</v>
      </c>
      <c r="AI789" s="449"/>
      <c r="AJ789" s="449"/>
      <c r="AK789" s="449"/>
      <c r="AL789" s="449"/>
      <c r="AM789" s="449"/>
      <c r="AN789" s="449"/>
      <c r="AO789" s="449"/>
      <c r="AP789" s="449"/>
      <c r="AQ789" s="449"/>
      <c r="AR789" s="449"/>
      <c r="AS789" s="449"/>
      <c r="AT789" s="450"/>
      <c r="AU789" s="451">
        <v>5</v>
      </c>
      <c r="AV789" s="452"/>
      <c r="AW789" s="452"/>
      <c r="AX789" s="453"/>
    </row>
    <row r="790" spans="1:51" ht="24.75" customHeight="1" x14ac:dyDescent="0.15">
      <c r="A790" s="552"/>
      <c r="B790" s="763"/>
      <c r="C790" s="763"/>
      <c r="D790" s="763"/>
      <c r="E790" s="763"/>
      <c r="F790" s="764"/>
      <c r="G790" s="348" t="s">
        <v>810</v>
      </c>
      <c r="H790" s="748"/>
      <c r="I790" s="748"/>
      <c r="J790" s="748"/>
      <c r="K790" s="749"/>
      <c r="L790" s="398" t="s">
        <v>811</v>
      </c>
      <c r="M790" s="750"/>
      <c r="N790" s="750"/>
      <c r="O790" s="750"/>
      <c r="P790" s="750"/>
      <c r="Q790" s="750"/>
      <c r="R790" s="750"/>
      <c r="S790" s="750"/>
      <c r="T790" s="750"/>
      <c r="U790" s="750"/>
      <c r="V790" s="750"/>
      <c r="W790" s="750"/>
      <c r="X790" s="751"/>
      <c r="Y790" s="395">
        <v>3</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63"/>
      <c r="C791" s="763"/>
      <c r="D791" s="763"/>
      <c r="E791" s="763"/>
      <c r="F791" s="764"/>
      <c r="G791" s="348" t="s">
        <v>812</v>
      </c>
      <c r="H791" s="349"/>
      <c r="I791" s="349"/>
      <c r="J791" s="349"/>
      <c r="K791" s="350"/>
      <c r="L791" s="398" t="s">
        <v>813</v>
      </c>
      <c r="M791" s="399"/>
      <c r="N791" s="399"/>
      <c r="O791" s="399"/>
      <c r="P791" s="399"/>
      <c r="Q791" s="399"/>
      <c r="R791" s="399"/>
      <c r="S791" s="399"/>
      <c r="T791" s="399"/>
      <c r="U791" s="399"/>
      <c r="V791" s="399"/>
      <c r="W791" s="399"/>
      <c r="X791" s="400"/>
      <c r="Y791" s="395">
        <v>9</v>
      </c>
      <c r="Z791" s="396"/>
      <c r="AA791" s="396"/>
      <c r="AB791" s="397"/>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63"/>
      <c r="C792" s="763"/>
      <c r="D792" s="763"/>
      <c r="E792" s="763"/>
      <c r="F792" s="764"/>
      <c r="G792" s="348" t="s">
        <v>814</v>
      </c>
      <c r="H792" s="349"/>
      <c r="I792" s="349"/>
      <c r="J792" s="349"/>
      <c r="K792" s="350"/>
      <c r="L792" s="398" t="s">
        <v>815</v>
      </c>
      <c r="M792" s="399"/>
      <c r="N792" s="399"/>
      <c r="O792" s="399"/>
      <c r="P792" s="399"/>
      <c r="Q792" s="399"/>
      <c r="R792" s="399"/>
      <c r="S792" s="399"/>
      <c r="T792" s="399"/>
      <c r="U792" s="399"/>
      <c r="V792" s="399"/>
      <c r="W792" s="399"/>
      <c r="X792" s="400"/>
      <c r="Y792" s="395">
        <v>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63"/>
      <c r="C793" s="763"/>
      <c r="D793" s="763"/>
      <c r="E793" s="763"/>
      <c r="F793" s="764"/>
      <c r="G793" s="348" t="s">
        <v>816</v>
      </c>
      <c r="H793" s="349"/>
      <c r="I793" s="349"/>
      <c r="J793" s="349"/>
      <c r="K793" s="350"/>
      <c r="L793" s="398" t="s">
        <v>817</v>
      </c>
      <c r="M793" s="399"/>
      <c r="N793" s="399"/>
      <c r="O793" s="399"/>
      <c r="P793" s="399"/>
      <c r="Q793" s="399"/>
      <c r="R793" s="399"/>
      <c r="S793" s="399"/>
      <c r="T793" s="399"/>
      <c r="U793" s="399"/>
      <c r="V793" s="399"/>
      <c r="W793" s="399"/>
      <c r="X793" s="400"/>
      <c r="Y793" s="395">
        <v>3</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44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v>
      </c>
      <c r="AV799" s="412"/>
      <c r="AW799" s="412"/>
      <c r="AX799" s="414"/>
    </row>
    <row r="800" spans="1:51" ht="24.75" customHeight="1" x14ac:dyDescent="0.15">
      <c r="A800" s="552"/>
      <c r="B800" s="763"/>
      <c r="C800" s="763"/>
      <c r="D800" s="763"/>
      <c r="E800" s="763"/>
      <c r="F800" s="764"/>
      <c r="G800" s="435" t="s">
        <v>820</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801</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63"/>
      <c r="C801" s="763"/>
      <c r="D801" s="763"/>
      <c r="E801" s="763"/>
      <c r="F801" s="76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31.5" customHeight="1" x14ac:dyDescent="0.15">
      <c r="A802" s="552"/>
      <c r="B802" s="763"/>
      <c r="C802" s="763"/>
      <c r="D802" s="763"/>
      <c r="E802" s="763"/>
      <c r="F802" s="764"/>
      <c r="G802" s="445" t="s">
        <v>803</v>
      </c>
      <c r="H802" s="446"/>
      <c r="I802" s="446"/>
      <c r="J802" s="446"/>
      <c r="K802" s="447"/>
      <c r="L802" s="448" t="s">
        <v>821</v>
      </c>
      <c r="M802" s="449"/>
      <c r="N802" s="449"/>
      <c r="O802" s="449"/>
      <c r="P802" s="449"/>
      <c r="Q802" s="449"/>
      <c r="R802" s="449"/>
      <c r="S802" s="449"/>
      <c r="T802" s="449"/>
      <c r="U802" s="449"/>
      <c r="V802" s="449"/>
      <c r="W802" s="449"/>
      <c r="X802" s="450"/>
      <c r="Y802" s="451">
        <v>1</v>
      </c>
      <c r="Z802" s="452"/>
      <c r="AA802" s="452"/>
      <c r="AB802" s="553"/>
      <c r="AC802" s="445" t="s">
        <v>804</v>
      </c>
      <c r="AD802" s="446"/>
      <c r="AE802" s="446"/>
      <c r="AF802" s="446"/>
      <c r="AG802" s="447"/>
      <c r="AH802" s="448" t="s">
        <v>822</v>
      </c>
      <c r="AI802" s="449"/>
      <c r="AJ802" s="449"/>
      <c r="AK802" s="449"/>
      <c r="AL802" s="449"/>
      <c r="AM802" s="449"/>
      <c r="AN802" s="449"/>
      <c r="AO802" s="449"/>
      <c r="AP802" s="449"/>
      <c r="AQ802" s="449"/>
      <c r="AR802" s="449"/>
      <c r="AS802" s="449"/>
      <c r="AT802" s="450"/>
      <c r="AU802" s="451">
        <v>3</v>
      </c>
      <c r="AV802" s="452"/>
      <c r="AW802" s="452"/>
      <c r="AX802" s="453"/>
      <c r="AY802">
        <f t="shared" ref="AY802:AY812" si="115">$AY$800</f>
        <v>2</v>
      </c>
    </row>
    <row r="803" spans="1:51" ht="24.75" hidden="1" customHeight="1" x14ac:dyDescent="0.15">
      <c r="A803" s="552"/>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v>
      </c>
      <c r="AV812" s="412"/>
      <c r="AW812" s="412"/>
      <c r="AX812" s="414"/>
      <c r="AY812">
        <f t="shared" si="115"/>
        <v>2</v>
      </c>
    </row>
    <row r="813" spans="1:51" ht="24.75" hidden="1" customHeight="1" x14ac:dyDescent="0.15">
      <c r="A813" s="552"/>
      <c r="B813" s="763"/>
      <c r="C813" s="763"/>
      <c r="D813" s="763"/>
      <c r="E813" s="763"/>
      <c r="F813" s="764"/>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3"/>
      <c r="C814" s="763"/>
      <c r="D814" s="763"/>
      <c r="E814" s="763"/>
      <c r="F814" s="76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3"/>
      <c r="C815" s="763"/>
      <c r="D815" s="763"/>
      <c r="E815" s="763"/>
      <c r="F815" s="76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3"/>
      <c r="C826" s="763"/>
      <c r="D826" s="763"/>
      <c r="E826" s="763"/>
      <c r="F826" s="764"/>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3"/>
      <c r="C827" s="763"/>
      <c r="D827" s="763"/>
      <c r="E827" s="763"/>
      <c r="F827" s="76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3"/>
      <c r="C828" s="763"/>
      <c r="D828" s="763"/>
      <c r="E828" s="763"/>
      <c r="F828" s="76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3" t="s">
        <v>342</v>
      </c>
      <c r="AM839" s="954"/>
      <c r="AN839" s="954"/>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51.75" customHeight="1" x14ac:dyDescent="0.15">
      <c r="A845" s="401">
        <v>1</v>
      </c>
      <c r="B845" s="401">
        <v>1</v>
      </c>
      <c r="C845" s="420" t="s">
        <v>788</v>
      </c>
      <c r="D845" s="415"/>
      <c r="E845" s="415"/>
      <c r="F845" s="415"/>
      <c r="G845" s="415"/>
      <c r="H845" s="415"/>
      <c r="I845" s="415"/>
      <c r="J845" s="416">
        <v>6050005002007</v>
      </c>
      <c r="K845" s="417"/>
      <c r="L845" s="417"/>
      <c r="M845" s="417"/>
      <c r="N845" s="417"/>
      <c r="O845" s="417"/>
      <c r="P845" s="421" t="s">
        <v>826</v>
      </c>
      <c r="Q845" s="317"/>
      <c r="R845" s="317"/>
      <c r="S845" s="317"/>
      <c r="T845" s="317"/>
      <c r="U845" s="317"/>
      <c r="V845" s="317"/>
      <c r="W845" s="317"/>
      <c r="X845" s="317"/>
      <c r="Y845" s="318">
        <v>44</v>
      </c>
      <c r="Z845" s="319"/>
      <c r="AA845" s="319"/>
      <c r="AB845" s="320"/>
      <c r="AC845" s="322" t="s">
        <v>373</v>
      </c>
      <c r="AD845" s="323"/>
      <c r="AE845" s="323"/>
      <c r="AF845" s="323"/>
      <c r="AG845" s="323"/>
      <c r="AH845" s="418">
        <v>1</v>
      </c>
      <c r="AI845" s="419"/>
      <c r="AJ845" s="419"/>
      <c r="AK845" s="419"/>
      <c r="AL845" s="326" t="s">
        <v>797</v>
      </c>
      <c r="AM845" s="327"/>
      <c r="AN845" s="327"/>
      <c r="AO845" s="328"/>
      <c r="AP845" s="321" t="s">
        <v>796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6.5" customHeight="1" x14ac:dyDescent="0.15">
      <c r="A878" s="401">
        <v>1</v>
      </c>
      <c r="B878" s="401">
        <v>1</v>
      </c>
      <c r="C878" s="420" t="s">
        <v>789</v>
      </c>
      <c r="D878" s="415"/>
      <c r="E878" s="415"/>
      <c r="F878" s="415"/>
      <c r="G878" s="415"/>
      <c r="H878" s="415"/>
      <c r="I878" s="415"/>
      <c r="J878" s="416">
        <v>9290805003499</v>
      </c>
      <c r="K878" s="417"/>
      <c r="L878" s="417"/>
      <c r="M878" s="417"/>
      <c r="N878" s="417"/>
      <c r="O878" s="417"/>
      <c r="P878" s="421" t="s">
        <v>805</v>
      </c>
      <c r="Q878" s="317"/>
      <c r="R878" s="317"/>
      <c r="S878" s="317"/>
      <c r="T878" s="317"/>
      <c r="U878" s="317"/>
      <c r="V878" s="317"/>
      <c r="W878" s="317"/>
      <c r="X878" s="317"/>
      <c r="Y878" s="318">
        <v>5</v>
      </c>
      <c r="Z878" s="319"/>
      <c r="AA878" s="319"/>
      <c r="AB878" s="320"/>
      <c r="AC878" s="322" t="s">
        <v>373</v>
      </c>
      <c r="AD878" s="323"/>
      <c r="AE878" s="323"/>
      <c r="AF878" s="323"/>
      <c r="AG878" s="323"/>
      <c r="AH878" s="418" t="s">
        <v>796</v>
      </c>
      <c r="AI878" s="419"/>
      <c r="AJ878" s="419"/>
      <c r="AK878" s="419"/>
      <c r="AL878" s="326" t="s">
        <v>796</v>
      </c>
      <c r="AM878" s="327"/>
      <c r="AN878" s="327"/>
      <c r="AO878" s="328"/>
      <c r="AP878" s="321" t="s">
        <v>799</v>
      </c>
      <c r="AQ878" s="321"/>
      <c r="AR878" s="321"/>
      <c r="AS878" s="321"/>
      <c r="AT878" s="321"/>
      <c r="AU878" s="321"/>
      <c r="AV878" s="321"/>
      <c r="AW878" s="321"/>
      <c r="AX878" s="321"/>
      <c r="AY878">
        <f t="shared" si="118"/>
        <v>1</v>
      </c>
    </row>
    <row r="879" spans="1:51" ht="48.75" customHeight="1" x14ac:dyDescent="0.15">
      <c r="A879" s="401">
        <v>2</v>
      </c>
      <c r="B879" s="401">
        <v>1</v>
      </c>
      <c r="C879" s="420" t="s">
        <v>790</v>
      </c>
      <c r="D879" s="415"/>
      <c r="E879" s="415"/>
      <c r="F879" s="415"/>
      <c r="G879" s="415"/>
      <c r="H879" s="415"/>
      <c r="I879" s="415"/>
      <c r="J879" s="416">
        <v>9013205001282</v>
      </c>
      <c r="K879" s="417"/>
      <c r="L879" s="417"/>
      <c r="M879" s="417"/>
      <c r="N879" s="417"/>
      <c r="O879" s="417"/>
      <c r="P879" s="421" t="s">
        <v>806</v>
      </c>
      <c r="Q879" s="317"/>
      <c r="R879" s="317"/>
      <c r="S879" s="317"/>
      <c r="T879" s="317"/>
      <c r="U879" s="317"/>
      <c r="V879" s="317"/>
      <c r="W879" s="317"/>
      <c r="X879" s="317"/>
      <c r="Y879" s="318">
        <v>5</v>
      </c>
      <c r="Z879" s="319"/>
      <c r="AA879" s="319"/>
      <c r="AB879" s="320"/>
      <c r="AC879" s="322" t="s">
        <v>373</v>
      </c>
      <c r="AD879" s="323"/>
      <c r="AE879" s="323"/>
      <c r="AF879" s="323"/>
      <c r="AG879" s="323"/>
      <c r="AH879" s="418" t="s">
        <v>796</v>
      </c>
      <c r="AI879" s="419"/>
      <c r="AJ879" s="419"/>
      <c r="AK879" s="419"/>
      <c r="AL879" s="326" t="s">
        <v>796</v>
      </c>
      <c r="AM879" s="327"/>
      <c r="AN879" s="327"/>
      <c r="AO879" s="328"/>
      <c r="AP879" s="321" t="s">
        <v>800</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8.75" customHeight="1" x14ac:dyDescent="0.15">
      <c r="A911" s="401">
        <v>1</v>
      </c>
      <c r="B911" s="401">
        <v>1</v>
      </c>
      <c r="C911" s="420" t="s">
        <v>792</v>
      </c>
      <c r="D911" s="415"/>
      <c r="E911" s="415"/>
      <c r="F911" s="415"/>
      <c r="G911" s="415"/>
      <c r="H911" s="415"/>
      <c r="I911" s="415"/>
      <c r="J911" s="416">
        <v>5010001051549</v>
      </c>
      <c r="K911" s="417"/>
      <c r="L911" s="417"/>
      <c r="M911" s="417"/>
      <c r="N911" s="417"/>
      <c r="O911" s="417"/>
      <c r="P911" s="421" t="s">
        <v>807</v>
      </c>
      <c r="Q911" s="317"/>
      <c r="R911" s="317"/>
      <c r="S911" s="317"/>
      <c r="T911" s="317"/>
      <c r="U911" s="317"/>
      <c r="V911" s="317"/>
      <c r="W911" s="317"/>
      <c r="X911" s="317"/>
      <c r="Y911" s="318">
        <v>1</v>
      </c>
      <c r="Z911" s="319"/>
      <c r="AA911" s="319"/>
      <c r="AB911" s="320"/>
      <c r="AC911" s="322" t="s">
        <v>374</v>
      </c>
      <c r="AD911" s="323"/>
      <c r="AE911" s="323"/>
      <c r="AF911" s="323"/>
      <c r="AG911" s="323"/>
      <c r="AH911" s="418" t="s">
        <v>796</v>
      </c>
      <c r="AI911" s="419"/>
      <c r="AJ911" s="419"/>
      <c r="AK911" s="419"/>
      <c r="AL911" s="326" t="s">
        <v>798</v>
      </c>
      <c r="AM911" s="327"/>
      <c r="AN911" s="327"/>
      <c r="AO911" s="328"/>
      <c r="AP911" s="321" t="s">
        <v>800</v>
      </c>
      <c r="AQ911" s="321"/>
      <c r="AR911" s="321"/>
      <c r="AS911" s="321"/>
      <c r="AT911" s="321"/>
      <c r="AU911" s="321"/>
      <c r="AV911" s="321"/>
      <c r="AW911" s="321"/>
      <c r="AX911" s="321"/>
      <c r="AY911">
        <f t="shared" si="119"/>
        <v>1</v>
      </c>
    </row>
    <row r="912" spans="1:51" ht="50.25" customHeight="1" x14ac:dyDescent="0.15">
      <c r="A912" s="401">
        <v>2</v>
      </c>
      <c r="B912" s="401">
        <v>1</v>
      </c>
      <c r="C912" s="420" t="s">
        <v>793</v>
      </c>
      <c r="D912" s="415"/>
      <c r="E912" s="415"/>
      <c r="F912" s="415"/>
      <c r="G912" s="415"/>
      <c r="H912" s="415"/>
      <c r="I912" s="415"/>
      <c r="J912" s="416">
        <v>8140001007717</v>
      </c>
      <c r="K912" s="417"/>
      <c r="L912" s="417"/>
      <c r="M912" s="417"/>
      <c r="N912" s="417"/>
      <c r="O912" s="417"/>
      <c r="P912" s="421" t="s">
        <v>795</v>
      </c>
      <c r="Q912" s="317"/>
      <c r="R912" s="317"/>
      <c r="S912" s="317"/>
      <c r="T912" s="317"/>
      <c r="U912" s="317"/>
      <c r="V912" s="317"/>
      <c r="W912" s="317"/>
      <c r="X912" s="317"/>
      <c r="Y912" s="318">
        <v>1</v>
      </c>
      <c r="Z912" s="319"/>
      <c r="AA912" s="319"/>
      <c r="AB912" s="320"/>
      <c r="AC912" s="322" t="s">
        <v>374</v>
      </c>
      <c r="AD912" s="323"/>
      <c r="AE912" s="323"/>
      <c r="AF912" s="323"/>
      <c r="AG912" s="323"/>
      <c r="AH912" s="418" t="s">
        <v>797</v>
      </c>
      <c r="AI912" s="419"/>
      <c r="AJ912" s="419"/>
      <c r="AK912" s="419"/>
      <c r="AL912" s="326" t="s">
        <v>797</v>
      </c>
      <c r="AM912" s="327"/>
      <c r="AN912" s="327"/>
      <c r="AO912" s="328"/>
      <c r="AP912" s="321" t="s">
        <v>796</v>
      </c>
      <c r="AQ912" s="321"/>
      <c r="AR912" s="321"/>
      <c r="AS912" s="321"/>
      <c r="AT912" s="321"/>
      <c r="AU912" s="321"/>
      <c r="AV912" s="321"/>
      <c r="AW912" s="321"/>
      <c r="AX912" s="321"/>
      <c r="AY912">
        <f>COUNTA($C$912)</f>
        <v>1</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63" customHeight="1" x14ac:dyDescent="0.15">
      <c r="A944" s="401">
        <v>1</v>
      </c>
      <c r="B944" s="401">
        <v>1</v>
      </c>
      <c r="C944" s="420" t="s">
        <v>794</v>
      </c>
      <c r="D944" s="415"/>
      <c r="E944" s="415"/>
      <c r="F944" s="415"/>
      <c r="G944" s="415"/>
      <c r="H944" s="415"/>
      <c r="I944" s="415"/>
      <c r="J944" s="416">
        <v>2030001047878</v>
      </c>
      <c r="K944" s="417"/>
      <c r="L944" s="417"/>
      <c r="M944" s="417"/>
      <c r="N944" s="417"/>
      <c r="O944" s="417"/>
      <c r="P944" s="421" t="s">
        <v>823</v>
      </c>
      <c r="Q944" s="317"/>
      <c r="R944" s="317"/>
      <c r="S944" s="317"/>
      <c r="T944" s="317"/>
      <c r="U944" s="317"/>
      <c r="V944" s="317"/>
      <c r="W944" s="317"/>
      <c r="X944" s="317"/>
      <c r="Y944" s="318">
        <v>3</v>
      </c>
      <c r="Z944" s="319"/>
      <c r="AA944" s="319"/>
      <c r="AB944" s="320"/>
      <c r="AC944" s="322" t="s">
        <v>368</v>
      </c>
      <c r="AD944" s="323"/>
      <c r="AE944" s="323"/>
      <c r="AF944" s="323"/>
      <c r="AG944" s="323"/>
      <c r="AH944" s="418">
        <v>2</v>
      </c>
      <c r="AI944" s="419"/>
      <c r="AJ944" s="419"/>
      <c r="AK944" s="419"/>
      <c r="AL944" s="326">
        <v>55</v>
      </c>
      <c r="AM944" s="327"/>
      <c r="AN944" s="327"/>
      <c r="AO944" s="328"/>
      <c r="AP944" s="321" t="s">
        <v>796</v>
      </c>
      <c r="AQ944" s="321"/>
      <c r="AR944" s="321"/>
      <c r="AS944" s="321"/>
      <c r="AT944" s="321"/>
      <c r="AU944" s="321"/>
      <c r="AV944" s="321"/>
      <c r="AW944" s="321"/>
      <c r="AX944" s="321"/>
      <c r="AY944">
        <f t="shared" si="120"/>
        <v>1</v>
      </c>
    </row>
    <row r="945" spans="1:51" ht="43.5"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43.5"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43.5"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43.5"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43.5"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43.5"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43.5"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43.5"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43.5"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43.5"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43.5"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43.5"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43.5"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43.5"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43.5"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43.5"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43.5"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43.5"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43.5"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43.5"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43.5"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43.5"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43.5"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43.5"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43.5"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43.5"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43.5"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43.5"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43.5"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43.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43.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43.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43.5"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43.5"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43.5"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43.5"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43.5"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43.5"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43.5"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43.5"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43.5"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43.5"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43.5"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43.5"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43.5"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43.5"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43.5"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43.5"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43.5"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43.5"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43.5"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43.5"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43.5"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43.5"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43.5"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43.5"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43.5"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43.5"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43.5"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43.5"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43.5"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43.5"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43.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43.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43.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43.5"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43.5"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43.5"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43.5"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43.5"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43.5"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43.5"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43.5"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43.5"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43.5"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43.5"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43.5"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43.5"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43.5"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43.5"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43.5"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43.5"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43.5"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43.5"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43.5"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43.5"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43.5"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43.5"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43.5"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43.5"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43.5"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43.5"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43.5"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43.5"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43.5"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43.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43.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43.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43.5"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43.5"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43.5"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43.5"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43.5"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43.5"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43.5"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43.5"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43.5"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43.5"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43.5"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43.5"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43.5"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43.5"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43.5"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43.5"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43.5"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43.5"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43.5"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43.5"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43.5"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43.5"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43.5"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43.5"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43.5"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43.5"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43.5"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43.5"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43.5"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43.5"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43.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43.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43.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43.5"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43.5"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43.5"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43.5"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43.5"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43.5"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43.5"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43.5"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43.5"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43.5"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43.5"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43.5"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43.5"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43.5"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43.5"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43.5"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43.5"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43.5"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43.5"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43.5"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43.5"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43.5"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43.5"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43.5"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43.5"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43.5"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43.5"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43.5"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43.5"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43.5"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6" t="s">
        <v>327</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342</v>
      </c>
      <c r="AM1106" s="956"/>
      <c r="AN1106" s="95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328</v>
      </c>
      <c r="AQ1109" s="423"/>
      <c r="AR1109" s="423"/>
      <c r="AS1109" s="423"/>
      <c r="AT1109" s="423"/>
      <c r="AU1109" s="423"/>
      <c r="AV1109" s="423"/>
      <c r="AW1109" s="423"/>
      <c r="AX1109" s="423"/>
    </row>
    <row r="1110" spans="1:51" ht="30" hidden="1" customHeight="1" x14ac:dyDescent="0.15">
      <c r="A1110" s="401">
        <v>1</v>
      </c>
      <c r="B1110" s="401">
        <v>1</v>
      </c>
      <c r="C1110" s="891"/>
      <c r="D1110" s="891"/>
      <c r="E1110" s="890"/>
      <c r="F1110" s="890"/>
      <c r="G1110" s="890"/>
      <c r="H1110" s="890"/>
      <c r="I1110" s="89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4:Y798">
    <cfRule type="expression" dxfId="2789" priority="13687">
      <formula>IF(RIGHT(TEXT(Y794,"0.#"),1)=".",FALSE,TRUE)</formula>
    </cfRule>
    <cfRule type="expression" dxfId="2788" priority="13688">
      <formula>IF(RIGHT(TEXT(Y794,"0.#"),1)=".",TRUE,FALSE)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93">
    <cfRule type="expression" dxfId="709" priority="9">
      <formula>IF(RIGHT(TEXT(Y793,"0.#"),1)=".",FALSE,TRUE)</formula>
    </cfRule>
    <cfRule type="expression" dxfId="708" priority="10">
      <formula>IF(RIGHT(TEXT(Y793,"0.#"),1)=".",TRUE,FALSE)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Y790">
    <cfRule type="expression" dxfId="705" priority="5">
      <formula>IF(RIGHT(TEXT(Y790,"0.#"),1)=".",FALSE,TRUE)</formula>
    </cfRule>
    <cfRule type="expression" dxfId="704" priority="6">
      <formula>IF(RIGHT(TEXT(Y790,"0.#"),1)=".",TRUE,FALSE)</formula>
    </cfRule>
  </conditionalFormatting>
  <conditionalFormatting sqref="Y791">
    <cfRule type="expression" dxfId="703" priority="3">
      <formula>IF(RIGHT(TEXT(Y791,"0.#"),1)=".",FALSE,TRUE)</formula>
    </cfRule>
    <cfRule type="expression" dxfId="702" priority="4">
      <formula>IF(RIGHT(TEXT(Y791,"0.#"),1)=".",TRUE,FALSE)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47" max="49" man="1"/>
    <brk id="786"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G14" sqref="G14:K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710</v>
      </c>
      <c r="R2" s="13" t="str">
        <f>IF(Q2="","",P2)</f>
        <v>直接実施</v>
      </c>
      <c r="S2" s="13" t="str">
        <f>IF(R2="","",IF(S1&lt;&gt;"",CONCATENATE(S1,"、",R2),R2))</f>
        <v>直接実施</v>
      </c>
      <c r="T2" s="13"/>
      <c r="U2" s="101">
        <v>20</v>
      </c>
      <c r="W2" s="32" t="s">
        <v>178</v>
      </c>
      <c r="Y2" s="32" t="s">
        <v>68</v>
      </c>
      <c r="Z2" s="32" t="s">
        <v>68</v>
      </c>
      <c r="AA2" s="94" t="s">
        <v>407</v>
      </c>
      <c r="AB2" s="94" t="s">
        <v>638</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直接実施、委託・請負</v>
      </c>
      <c r="T3" s="13"/>
      <c r="U3" s="32" t="s">
        <v>670</v>
      </c>
      <c r="W3" s="32" t="s">
        <v>150</v>
      </c>
      <c r="Y3" s="32" t="s">
        <v>69</v>
      </c>
      <c r="Z3" s="32" t="s">
        <v>545</v>
      </c>
      <c r="AA3" s="94" t="s">
        <v>507</v>
      </c>
      <c r="AB3" s="94" t="s">
        <v>639</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414</v>
      </c>
      <c r="Z4" s="32" t="s">
        <v>546</v>
      </c>
      <c r="AA4" s="94" t="s">
        <v>508</v>
      </c>
      <c r="AB4" s="94" t="s">
        <v>640</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415</v>
      </c>
      <c r="Z5" s="32" t="s">
        <v>547</v>
      </c>
      <c r="AA5" s="94" t="s">
        <v>509</v>
      </c>
      <c r="AB5" s="94" t="s">
        <v>641</v>
      </c>
      <c r="AC5" s="94" t="s">
        <v>177</v>
      </c>
      <c r="AD5" s="31"/>
      <c r="AE5" s="43" t="s">
        <v>381</v>
      </c>
      <c r="AF5" s="30"/>
      <c r="AG5" s="53" t="s">
        <v>371</v>
      </c>
      <c r="AI5" s="51" t="s">
        <v>411</v>
      </c>
      <c r="AK5" s="51" t="str">
        <f t="shared" si="7"/>
        <v>D</v>
      </c>
      <c r="AP5" s="53" t="s">
        <v>371</v>
      </c>
    </row>
    <row r="6" spans="1:42" ht="13.5" customHeight="1" x14ac:dyDescent="0.15">
      <c r="A6" s="14" t="s">
        <v>89</v>
      </c>
      <c r="B6" s="15" t="s">
        <v>710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548</v>
      </c>
      <c r="AA6" s="94" t="s">
        <v>510</v>
      </c>
      <c r="AB6" s="94" t="s">
        <v>642</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549</v>
      </c>
      <c r="AA7" s="94" t="s">
        <v>511</v>
      </c>
      <c r="AB7" s="94" t="s">
        <v>643</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409</v>
      </c>
      <c r="W8" s="32" t="s">
        <v>154</v>
      </c>
      <c r="Y8" s="32" t="s">
        <v>418</v>
      </c>
      <c r="Z8" s="32" t="s">
        <v>550</v>
      </c>
      <c r="AA8" s="94" t="s">
        <v>512</v>
      </c>
      <c r="AB8" s="94" t="s">
        <v>644</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710</v>
      </c>
      <c r="M9" s="13" t="str">
        <f t="shared" si="2"/>
        <v>エネルギー対策</v>
      </c>
      <c r="N9" s="13" t="str">
        <f t="shared" si="6"/>
        <v>エネルギー対策</v>
      </c>
      <c r="O9" s="13"/>
      <c r="P9" s="13"/>
      <c r="Q9" s="19"/>
      <c r="T9" s="13"/>
      <c r="U9" s="32" t="s">
        <v>410</v>
      </c>
      <c r="W9" s="32" t="s">
        <v>155</v>
      </c>
      <c r="Y9" s="32" t="s">
        <v>419</v>
      </c>
      <c r="Z9" s="32" t="s">
        <v>551</v>
      </c>
      <c r="AA9" s="94" t="s">
        <v>513</v>
      </c>
      <c r="AB9" s="94" t="s">
        <v>645</v>
      </c>
      <c r="AC9" s="31"/>
      <c r="AD9" s="31"/>
      <c r="AE9" s="31"/>
      <c r="AF9" s="30"/>
      <c r="AG9" s="53" t="s">
        <v>375</v>
      </c>
      <c r="AI9" s="81"/>
      <c r="AK9" s="51" t="str">
        <f t="shared" si="7"/>
        <v>H</v>
      </c>
      <c r="AP9" s="53" t="s">
        <v>375</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420</v>
      </c>
      <c r="Z10" s="32" t="s">
        <v>552</v>
      </c>
      <c r="AA10" s="94" t="s">
        <v>514</v>
      </c>
      <c r="AB10" s="94" t="s">
        <v>646</v>
      </c>
      <c r="AC10" s="31"/>
      <c r="AD10" s="31"/>
      <c r="AE10" s="31"/>
      <c r="AF10" s="30"/>
      <c r="AG10" s="53" t="s">
        <v>358</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421</v>
      </c>
      <c r="Z11" s="32" t="s">
        <v>553</v>
      </c>
      <c r="AA11" s="94" t="s">
        <v>515</v>
      </c>
      <c r="AB11" s="94" t="s">
        <v>647</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422</v>
      </c>
      <c r="Z12" s="32" t="s">
        <v>554</v>
      </c>
      <c r="AA12" s="94" t="s">
        <v>516</v>
      </c>
      <c r="AB12" s="94" t="s">
        <v>648</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423</v>
      </c>
      <c r="Z13" s="32" t="s">
        <v>555</v>
      </c>
      <c r="AA13" s="94" t="s">
        <v>517</v>
      </c>
      <c r="AB13" s="94" t="s">
        <v>649</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424</v>
      </c>
      <c r="Z14" s="32" t="s">
        <v>556</v>
      </c>
      <c r="AA14" s="94" t="s">
        <v>518</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425</v>
      </c>
      <c r="Z15" s="32" t="s">
        <v>557</v>
      </c>
      <c r="AA15" s="94" t="s">
        <v>519</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426</v>
      </c>
      <c r="Z16" s="32" t="s">
        <v>558</v>
      </c>
      <c r="AA16" s="94" t="s">
        <v>520</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427</v>
      </c>
      <c r="Z17" s="32" t="s">
        <v>559</v>
      </c>
      <c r="AA17" s="94" t="s">
        <v>521</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428</v>
      </c>
      <c r="Z18" s="32" t="s">
        <v>560</v>
      </c>
      <c r="AA18" s="94" t="s">
        <v>522</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429</v>
      </c>
      <c r="Z19" s="32" t="s">
        <v>561</v>
      </c>
      <c r="AA19" s="94" t="s">
        <v>523</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679</v>
      </c>
      <c r="W20" s="32" t="s">
        <v>166</v>
      </c>
      <c r="Y20" s="32" t="s">
        <v>430</v>
      </c>
      <c r="Z20" s="32" t="s">
        <v>562</v>
      </c>
      <c r="AA20" s="94" t="s">
        <v>524</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431</v>
      </c>
      <c r="Z21" s="32" t="s">
        <v>563</v>
      </c>
      <c r="AA21" s="94" t="s">
        <v>525</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432</v>
      </c>
      <c r="Z22" s="32" t="s">
        <v>564</v>
      </c>
      <c r="AA22" s="94" t="s">
        <v>526</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433</v>
      </c>
      <c r="Z23" s="32" t="s">
        <v>565</v>
      </c>
      <c r="AA23" s="94" t="s">
        <v>527</v>
      </c>
      <c r="AB23" s="94" t="s">
        <v>659</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エネルギー対策特別会計電源開発促進勘定</v>
      </c>
      <c r="K24" s="13"/>
      <c r="L24" s="13"/>
      <c r="O24" s="13"/>
      <c r="P24" s="13"/>
      <c r="Q24" s="19"/>
      <c r="T24" s="13"/>
      <c r="U24" s="32" t="s">
        <v>683</v>
      </c>
      <c r="Y24" s="32" t="s">
        <v>434</v>
      </c>
      <c r="Z24" s="32" t="s">
        <v>566</v>
      </c>
      <c r="AA24" s="94" t="s">
        <v>528</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435</v>
      </c>
      <c r="Z25" s="32" t="s">
        <v>567</v>
      </c>
      <c r="AA25" s="94" t="s">
        <v>529</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436</v>
      </c>
      <c r="Z26" s="32" t="s">
        <v>568</v>
      </c>
      <c r="AA26" s="94" t="s">
        <v>530</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437</v>
      </c>
      <c r="Z27" s="32" t="s">
        <v>569</v>
      </c>
      <c r="AA27" s="94" t="s">
        <v>531</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438</v>
      </c>
      <c r="Z28" s="32" t="s">
        <v>570</v>
      </c>
      <c r="AA28" s="94" t="s">
        <v>532</v>
      </c>
      <c r="AB28" s="94" t="s">
        <v>664</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688</v>
      </c>
      <c r="Y29" s="32" t="s">
        <v>439</v>
      </c>
      <c r="Z29" s="32" t="s">
        <v>571</v>
      </c>
      <c r="AA29" s="94" t="s">
        <v>533</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689</v>
      </c>
      <c r="Y30" s="32" t="s">
        <v>440</v>
      </c>
      <c r="Z30" s="32" t="s">
        <v>572</v>
      </c>
      <c r="AA30" s="94" t="s">
        <v>534</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690</v>
      </c>
      <c r="Y31" s="32" t="s">
        <v>441</v>
      </c>
      <c r="Z31" s="32" t="s">
        <v>573</v>
      </c>
      <c r="AA31" s="94" t="s">
        <v>535</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691</v>
      </c>
      <c r="Y32" s="32" t="s">
        <v>442</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692</v>
      </c>
      <c r="Y33" s="32" t="s">
        <v>443</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693</v>
      </c>
      <c r="Y34" s="32" t="s">
        <v>444</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445</v>
      </c>
      <c r="Z35" s="32" t="s">
        <v>577</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694</v>
      </c>
      <c r="Y36" s="32" t="s">
        <v>446</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447</v>
      </c>
      <c r="Z37" s="32" t="s">
        <v>579</v>
      </c>
      <c r="AF37" s="30"/>
      <c r="AK37" s="51" t="str">
        <f t="shared" si="7"/>
        <v>j</v>
      </c>
    </row>
    <row r="38" spans="1:37" x14ac:dyDescent="0.15">
      <c r="A38" s="13"/>
      <c r="B38" s="13"/>
      <c r="F38" s="13"/>
      <c r="G38" s="19"/>
      <c r="K38" s="13"/>
      <c r="L38" s="13"/>
      <c r="O38" s="13"/>
      <c r="P38" s="13"/>
      <c r="Q38" s="19"/>
      <c r="T38" s="13"/>
      <c r="U38" s="32" t="s">
        <v>384</v>
      </c>
      <c r="Y38" s="32" t="s">
        <v>448</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394</v>
      </c>
      <c r="Y39" s="32" t="s">
        <v>449</v>
      </c>
      <c r="Z39" s="32" t="s">
        <v>581</v>
      </c>
      <c r="AF39" s="30"/>
      <c r="AK39" s="51" t="str">
        <f t="shared" si="7"/>
        <v>l</v>
      </c>
    </row>
    <row r="40" spans="1:37" x14ac:dyDescent="0.15">
      <c r="A40" s="13"/>
      <c r="B40" s="13"/>
      <c r="F40" s="13"/>
      <c r="G40" s="19"/>
      <c r="K40" s="13"/>
      <c r="L40" s="13"/>
      <c r="O40" s="13"/>
      <c r="P40" s="13"/>
      <c r="Q40" s="19"/>
      <c r="T40" s="13"/>
      <c r="Y40" s="32" t="s">
        <v>450</v>
      </c>
      <c r="Z40" s="32" t="s">
        <v>582</v>
      </c>
      <c r="AF40" s="30"/>
      <c r="AK40" s="51" t="str">
        <f t="shared" si="7"/>
        <v>m</v>
      </c>
    </row>
    <row r="41" spans="1:37" x14ac:dyDescent="0.15">
      <c r="A41" s="13"/>
      <c r="B41" s="13"/>
      <c r="F41" s="13"/>
      <c r="G41" s="19"/>
      <c r="K41" s="13"/>
      <c r="L41" s="13"/>
      <c r="O41" s="13"/>
      <c r="P41" s="13"/>
      <c r="Q41" s="19"/>
      <c r="T41" s="13"/>
      <c r="Y41" s="32" t="s">
        <v>451</v>
      </c>
      <c r="Z41" s="32" t="s">
        <v>583</v>
      </c>
      <c r="AF41" s="30"/>
      <c r="AK41" s="51" t="str">
        <f t="shared" si="7"/>
        <v>n</v>
      </c>
    </row>
    <row r="42" spans="1:37" x14ac:dyDescent="0.15">
      <c r="A42" s="13"/>
      <c r="B42" s="13"/>
      <c r="F42" s="13"/>
      <c r="G42" s="19"/>
      <c r="K42" s="13"/>
      <c r="L42" s="13"/>
      <c r="O42" s="13"/>
      <c r="P42" s="13"/>
      <c r="Q42" s="19"/>
      <c r="T42" s="13"/>
      <c r="Y42" s="32" t="s">
        <v>452</v>
      </c>
      <c r="Z42" s="32" t="s">
        <v>584</v>
      </c>
      <c r="AF42" s="30"/>
      <c r="AK42" s="51" t="str">
        <f t="shared" si="7"/>
        <v>o</v>
      </c>
    </row>
    <row r="43" spans="1:37" x14ac:dyDescent="0.15">
      <c r="A43" s="13"/>
      <c r="B43" s="13"/>
      <c r="F43" s="13"/>
      <c r="G43" s="19"/>
      <c r="K43" s="13"/>
      <c r="L43" s="13"/>
      <c r="O43" s="13"/>
      <c r="P43" s="13"/>
      <c r="Q43" s="19"/>
      <c r="T43" s="13"/>
      <c r="Y43" s="32" t="s">
        <v>453</v>
      </c>
      <c r="Z43" s="32" t="s">
        <v>585</v>
      </c>
      <c r="AF43" s="30"/>
      <c r="AK43" s="51" t="str">
        <f t="shared" si="7"/>
        <v>p</v>
      </c>
    </row>
    <row r="44" spans="1:37" x14ac:dyDescent="0.15">
      <c r="A44" s="13"/>
      <c r="B44" s="13"/>
      <c r="F44" s="13"/>
      <c r="G44" s="19"/>
      <c r="K44" s="13"/>
      <c r="L44" s="13"/>
      <c r="O44" s="13"/>
      <c r="P44" s="13"/>
      <c r="Q44" s="19"/>
      <c r="T44" s="13"/>
      <c r="Y44" s="32" t="s">
        <v>454</v>
      </c>
      <c r="Z44" s="32" t="s">
        <v>586</v>
      </c>
      <c r="AF44" s="30"/>
      <c r="AK44" s="51" t="str">
        <f t="shared" si="7"/>
        <v>q</v>
      </c>
    </row>
    <row r="45" spans="1:37" x14ac:dyDescent="0.15">
      <c r="A45" s="13"/>
      <c r="B45" s="13"/>
      <c r="F45" s="13"/>
      <c r="G45" s="19"/>
      <c r="K45" s="13"/>
      <c r="L45" s="13"/>
      <c r="O45" s="13"/>
      <c r="P45" s="13"/>
      <c r="Q45" s="19"/>
      <c r="T45" s="13"/>
      <c r="Y45" s="32" t="s">
        <v>455</v>
      </c>
      <c r="Z45" s="32" t="s">
        <v>587</v>
      </c>
      <c r="AF45" s="30"/>
      <c r="AK45" s="51" t="str">
        <f t="shared" si="7"/>
        <v>r</v>
      </c>
    </row>
    <row r="46" spans="1:37" x14ac:dyDescent="0.15">
      <c r="A46" s="13"/>
      <c r="B46" s="13"/>
      <c r="F46" s="13"/>
      <c r="G46" s="19"/>
      <c r="K46" s="13"/>
      <c r="L46" s="13"/>
      <c r="O46" s="13"/>
      <c r="P46" s="13"/>
      <c r="Q46" s="19"/>
      <c r="T46" s="13"/>
      <c r="Y46" s="32" t="s">
        <v>456</v>
      </c>
      <c r="Z46" s="32" t="s">
        <v>588</v>
      </c>
      <c r="AF46" s="30"/>
      <c r="AK46" s="51" t="str">
        <f t="shared" si="7"/>
        <v>s</v>
      </c>
    </row>
    <row r="47" spans="1:37" x14ac:dyDescent="0.15">
      <c r="A47" s="13"/>
      <c r="B47" s="13"/>
      <c r="F47" s="13"/>
      <c r="G47" s="19"/>
      <c r="K47" s="13"/>
      <c r="L47" s="13"/>
      <c r="O47" s="13"/>
      <c r="P47" s="13"/>
      <c r="Q47" s="19"/>
      <c r="T47" s="13"/>
      <c r="Y47" s="32" t="s">
        <v>457</v>
      </c>
      <c r="Z47" s="32" t="s">
        <v>589</v>
      </c>
      <c r="AF47" s="30"/>
      <c r="AK47" s="51" t="str">
        <f t="shared" si="7"/>
        <v>t</v>
      </c>
    </row>
    <row r="48" spans="1:37" x14ac:dyDescent="0.15">
      <c r="A48" s="13"/>
      <c r="B48" s="13"/>
      <c r="F48" s="13"/>
      <c r="G48" s="19"/>
      <c r="K48" s="13"/>
      <c r="L48" s="13"/>
      <c r="O48" s="13"/>
      <c r="P48" s="13"/>
      <c r="Q48" s="19"/>
      <c r="T48" s="13"/>
      <c r="Y48" s="32" t="s">
        <v>458</v>
      </c>
      <c r="Z48" s="32" t="s">
        <v>590</v>
      </c>
      <c r="AF48" s="30"/>
      <c r="AK48" s="51" t="str">
        <f t="shared" si="7"/>
        <v>u</v>
      </c>
    </row>
    <row r="49" spans="1:37" x14ac:dyDescent="0.15">
      <c r="A49" s="13"/>
      <c r="B49" s="13"/>
      <c r="F49" s="13"/>
      <c r="G49" s="19"/>
      <c r="K49" s="13"/>
      <c r="L49" s="13"/>
      <c r="O49" s="13"/>
      <c r="P49" s="13"/>
      <c r="Q49" s="19"/>
      <c r="T49" s="13"/>
      <c r="Y49" s="32" t="s">
        <v>459</v>
      </c>
      <c r="Z49" s="32" t="s">
        <v>591</v>
      </c>
      <c r="AF49" s="30"/>
      <c r="AK49" s="51" t="str">
        <f t="shared" si="7"/>
        <v>v</v>
      </c>
    </row>
    <row r="50" spans="1:37" x14ac:dyDescent="0.15">
      <c r="A50" s="13"/>
      <c r="B50" s="13"/>
      <c r="F50" s="13"/>
      <c r="G50" s="19"/>
      <c r="K50" s="13"/>
      <c r="L50" s="13"/>
      <c r="O50" s="13"/>
      <c r="P50" s="13"/>
      <c r="Q50" s="19"/>
      <c r="T50" s="13"/>
      <c r="Y50" s="32" t="s">
        <v>460</v>
      </c>
      <c r="Z50" s="32" t="s">
        <v>592</v>
      </c>
      <c r="AF50" s="30"/>
    </row>
    <row r="51" spans="1:37" x14ac:dyDescent="0.15">
      <c r="A51" s="13"/>
      <c r="B51" s="13"/>
      <c r="F51" s="13"/>
      <c r="G51" s="19"/>
      <c r="K51" s="13"/>
      <c r="L51" s="13"/>
      <c r="O51" s="13"/>
      <c r="P51" s="13"/>
      <c r="Q51" s="19"/>
      <c r="T51" s="13"/>
      <c r="Y51" s="32" t="s">
        <v>461</v>
      </c>
      <c r="Z51" s="32" t="s">
        <v>593</v>
      </c>
      <c r="AF51" s="30"/>
    </row>
    <row r="52" spans="1:37" x14ac:dyDescent="0.15">
      <c r="A52" s="13"/>
      <c r="B52" s="13"/>
      <c r="F52" s="13"/>
      <c r="G52" s="19"/>
      <c r="K52" s="13"/>
      <c r="L52" s="13"/>
      <c r="O52" s="13"/>
      <c r="P52" s="13"/>
      <c r="Q52" s="19"/>
      <c r="T52" s="13"/>
      <c r="Y52" s="32" t="s">
        <v>462</v>
      </c>
      <c r="Z52" s="32" t="s">
        <v>594</v>
      </c>
      <c r="AF52" s="30"/>
    </row>
    <row r="53" spans="1:37" x14ac:dyDescent="0.15">
      <c r="A53" s="13"/>
      <c r="B53" s="13"/>
      <c r="F53" s="13"/>
      <c r="G53" s="19"/>
      <c r="K53" s="13"/>
      <c r="L53" s="13"/>
      <c r="O53" s="13"/>
      <c r="P53" s="13"/>
      <c r="Q53" s="19"/>
      <c r="T53" s="13"/>
      <c r="Y53" s="32" t="s">
        <v>463</v>
      </c>
      <c r="Z53" s="32" t="s">
        <v>595</v>
      </c>
      <c r="AF53" s="30"/>
    </row>
    <row r="54" spans="1:37" x14ac:dyDescent="0.15">
      <c r="A54" s="13"/>
      <c r="B54" s="13"/>
      <c r="F54" s="13"/>
      <c r="G54" s="19"/>
      <c r="K54" s="13"/>
      <c r="L54" s="13"/>
      <c r="O54" s="13"/>
      <c r="P54" s="20"/>
      <c r="Q54" s="19"/>
      <c r="T54" s="13"/>
      <c r="Y54" s="32" t="s">
        <v>464</v>
      </c>
      <c r="Z54" s="32" t="s">
        <v>596</v>
      </c>
      <c r="AF54" s="30"/>
    </row>
    <row r="55" spans="1:37" x14ac:dyDescent="0.15">
      <c r="A55" s="13"/>
      <c r="B55" s="13"/>
      <c r="F55" s="13"/>
      <c r="G55" s="19"/>
      <c r="K55" s="13"/>
      <c r="L55" s="13"/>
      <c r="O55" s="13"/>
      <c r="P55" s="13"/>
      <c r="Q55" s="19"/>
      <c r="T55" s="13"/>
      <c r="Y55" s="32" t="s">
        <v>465</v>
      </c>
      <c r="Z55" s="32" t="s">
        <v>597</v>
      </c>
      <c r="AF55" s="30"/>
    </row>
    <row r="56" spans="1:37" x14ac:dyDescent="0.15">
      <c r="A56" s="13"/>
      <c r="B56" s="13"/>
      <c r="F56" s="13"/>
      <c r="G56" s="19"/>
      <c r="K56" s="13"/>
      <c r="L56" s="13"/>
      <c r="O56" s="13"/>
      <c r="P56" s="13"/>
      <c r="Q56" s="19"/>
      <c r="T56" s="13"/>
      <c r="Y56" s="32" t="s">
        <v>466</v>
      </c>
      <c r="Z56" s="32" t="s">
        <v>598</v>
      </c>
      <c r="AF56" s="30"/>
    </row>
    <row r="57" spans="1:37" x14ac:dyDescent="0.15">
      <c r="A57" s="13"/>
      <c r="B57" s="13"/>
      <c r="F57" s="13"/>
      <c r="G57" s="19"/>
      <c r="K57" s="13"/>
      <c r="L57" s="13"/>
      <c r="O57" s="13"/>
      <c r="P57" s="13"/>
      <c r="Q57" s="19"/>
      <c r="T57" s="13"/>
      <c r="Y57" s="32" t="s">
        <v>467</v>
      </c>
      <c r="Z57" s="32" t="s">
        <v>599</v>
      </c>
      <c r="AF57" s="30"/>
    </row>
    <row r="58" spans="1:37" x14ac:dyDescent="0.15">
      <c r="A58" s="13"/>
      <c r="B58" s="13"/>
      <c r="F58" s="13"/>
      <c r="G58" s="19"/>
      <c r="K58" s="13"/>
      <c r="L58" s="13"/>
      <c r="O58" s="13"/>
      <c r="P58" s="13"/>
      <c r="Q58" s="19"/>
      <c r="T58" s="13"/>
      <c r="Y58" s="32" t="s">
        <v>468</v>
      </c>
      <c r="Z58" s="32" t="s">
        <v>600</v>
      </c>
      <c r="AF58" s="30"/>
    </row>
    <row r="59" spans="1:37" x14ac:dyDescent="0.15">
      <c r="A59" s="13"/>
      <c r="B59" s="13"/>
      <c r="F59" s="13"/>
      <c r="G59" s="19"/>
      <c r="K59" s="13"/>
      <c r="L59" s="13"/>
      <c r="O59" s="13"/>
      <c r="P59" s="13"/>
      <c r="Q59" s="19"/>
      <c r="T59" s="13"/>
      <c r="Y59" s="32" t="s">
        <v>469</v>
      </c>
      <c r="Z59" s="32" t="s">
        <v>601</v>
      </c>
      <c r="AF59" s="30"/>
    </row>
    <row r="60" spans="1:37" x14ac:dyDescent="0.15">
      <c r="A60" s="13"/>
      <c r="B60" s="13"/>
      <c r="F60" s="13"/>
      <c r="G60" s="19"/>
      <c r="K60" s="13"/>
      <c r="L60" s="13"/>
      <c r="O60" s="13"/>
      <c r="P60" s="13"/>
      <c r="Q60" s="19"/>
      <c r="T60" s="13"/>
      <c r="Y60" s="32" t="s">
        <v>470</v>
      </c>
      <c r="Z60" s="32" t="s">
        <v>602</v>
      </c>
      <c r="AF60" s="30"/>
    </row>
    <row r="61" spans="1:37" x14ac:dyDescent="0.15">
      <c r="A61" s="13"/>
      <c r="B61" s="13"/>
      <c r="F61" s="13"/>
      <c r="G61" s="19"/>
      <c r="K61" s="13"/>
      <c r="L61" s="13"/>
      <c r="O61" s="13"/>
      <c r="P61" s="13"/>
      <c r="Q61" s="19"/>
      <c r="T61" s="13"/>
      <c r="Y61" s="32" t="s">
        <v>471</v>
      </c>
      <c r="Z61" s="32" t="s">
        <v>603</v>
      </c>
      <c r="AF61" s="30"/>
    </row>
    <row r="62" spans="1:37" x14ac:dyDescent="0.15">
      <c r="A62" s="13"/>
      <c r="B62" s="13"/>
      <c r="F62" s="13"/>
      <c r="G62" s="19"/>
      <c r="K62" s="13"/>
      <c r="L62" s="13"/>
      <c r="O62" s="13"/>
      <c r="P62" s="13"/>
      <c r="Q62" s="19"/>
      <c r="T62" s="13"/>
      <c r="Y62" s="32" t="s">
        <v>472</v>
      </c>
      <c r="Z62" s="32" t="s">
        <v>604</v>
      </c>
      <c r="AF62" s="30"/>
    </row>
    <row r="63" spans="1:37" x14ac:dyDescent="0.15">
      <c r="A63" s="13"/>
      <c r="B63" s="13"/>
      <c r="F63" s="13"/>
      <c r="G63" s="19"/>
      <c r="K63" s="13"/>
      <c r="L63" s="13"/>
      <c r="O63" s="13"/>
      <c r="P63" s="13"/>
      <c r="Q63" s="19"/>
      <c r="T63" s="13"/>
      <c r="Y63" s="32" t="s">
        <v>473</v>
      </c>
      <c r="Z63" s="32" t="s">
        <v>605</v>
      </c>
      <c r="AF63" s="30"/>
    </row>
    <row r="64" spans="1:37" x14ac:dyDescent="0.15">
      <c r="A64" s="13"/>
      <c r="B64" s="13"/>
      <c r="F64" s="13"/>
      <c r="G64" s="19"/>
      <c r="K64" s="13"/>
      <c r="L64" s="13"/>
      <c r="O64" s="13"/>
      <c r="P64" s="13"/>
      <c r="Q64" s="19"/>
      <c r="T64" s="13"/>
      <c r="Y64" s="32" t="s">
        <v>474</v>
      </c>
      <c r="Z64" s="32" t="s">
        <v>606</v>
      </c>
      <c r="AF64" s="30"/>
    </row>
    <row r="65" spans="1:32" x14ac:dyDescent="0.15">
      <c r="A65" s="13"/>
      <c r="B65" s="13"/>
      <c r="F65" s="13"/>
      <c r="G65" s="19"/>
      <c r="K65" s="13"/>
      <c r="L65" s="13"/>
      <c r="O65" s="13"/>
      <c r="P65" s="13"/>
      <c r="Q65" s="19"/>
      <c r="T65" s="13"/>
      <c r="Y65" s="32" t="s">
        <v>475</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476</v>
      </c>
      <c r="Z67" s="32" t="s">
        <v>609</v>
      </c>
      <c r="AF67" s="30"/>
    </row>
    <row r="68" spans="1:32" x14ac:dyDescent="0.15">
      <c r="A68" s="13"/>
      <c r="B68" s="13"/>
      <c r="F68" s="13"/>
      <c r="G68" s="19"/>
      <c r="K68" s="13"/>
      <c r="L68" s="13"/>
      <c r="O68" s="13"/>
      <c r="P68" s="13"/>
      <c r="Q68" s="19"/>
      <c r="T68" s="13"/>
      <c r="Y68" s="32" t="s">
        <v>477</v>
      </c>
      <c r="Z68" s="32" t="s">
        <v>610</v>
      </c>
      <c r="AF68" s="30"/>
    </row>
    <row r="69" spans="1:32" x14ac:dyDescent="0.15">
      <c r="A69" s="13"/>
      <c r="B69" s="13"/>
      <c r="F69" s="13"/>
      <c r="G69" s="19"/>
      <c r="K69" s="13"/>
      <c r="L69" s="13"/>
      <c r="O69" s="13"/>
      <c r="P69" s="13"/>
      <c r="Q69" s="19"/>
      <c r="T69" s="13"/>
      <c r="Y69" s="32" t="s">
        <v>478</v>
      </c>
      <c r="Z69" s="32" t="s">
        <v>611</v>
      </c>
      <c r="AF69" s="30"/>
    </row>
    <row r="70" spans="1:32" x14ac:dyDescent="0.15">
      <c r="A70" s="13"/>
      <c r="B70" s="13"/>
      <c r="Y70" s="32" t="s">
        <v>479</v>
      </c>
      <c r="Z70" s="32" t="s">
        <v>612</v>
      </c>
    </row>
    <row r="71" spans="1:32" x14ac:dyDescent="0.15">
      <c r="Y71" s="32" t="s">
        <v>480</v>
      </c>
      <c r="Z71" s="32" t="s">
        <v>613</v>
      </c>
    </row>
    <row r="72" spans="1:32" x14ac:dyDescent="0.15">
      <c r="Y72" s="32" t="s">
        <v>481</v>
      </c>
      <c r="Z72" s="32" t="s">
        <v>614</v>
      </c>
    </row>
    <row r="73" spans="1:32" x14ac:dyDescent="0.15">
      <c r="Y73" s="32" t="s">
        <v>482</v>
      </c>
      <c r="Z73" s="32" t="s">
        <v>615</v>
      </c>
    </row>
    <row r="74" spans="1:32" x14ac:dyDescent="0.15">
      <c r="Y74" s="32" t="s">
        <v>483</v>
      </c>
      <c r="Z74" s="32" t="s">
        <v>616</v>
      </c>
    </row>
    <row r="75" spans="1:32" x14ac:dyDescent="0.15">
      <c r="Y75" s="32" t="s">
        <v>484</v>
      </c>
      <c r="Z75" s="32" t="s">
        <v>617</v>
      </c>
    </row>
    <row r="76" spans="1:32" x14ac:dyDescent="0.15">
      <c r="Y76" s="32" t="s">
        <v>485</v>
      </c>
      <c r="Z76" s="32" t="s">
        <v>618</v>
      </c>
    </row>
    <row r="77" spans="1:32" x14ac:dyDescent="0.15">
      <c r="Y77" s="32" t="s">
        <v>486</v>
      </c>
      <c r="Z77" s="32" t="s">
        <v>619</v>
      </c>
    </row>
    <row r="78" spans="1:32" x14ac:dyDescent="0.15">
      <c r="Y78" s="32" t="s">
        <v>487</v>
      </c>
      <c r="Z78" s="32" t="s">
        <v>620</v>
      </c>
    </row>
    <row r="79" spans="1:32" x14ac:dyDescent="0.15">
      <c r="Y79" s="32" t="s">
        <v>488</v>
      </c>
      <c r="Z79" s="32" t="s">
        <v>621</v>
      </c>
    </row>
    <row r="80" spans="1:32" x14ac:dyDescent="0.15">
      <c r="Y80" s="32" t="s">
        <v>489</v>
      </c>
      <c r="Z80" s="32" t="s">
        <v>622</v>
      </c>
    </row>
    <row r="81" spans="25:26" x14ac:dyDescent="0.15">
      <c r="Y81" s="32" t="s">
        <v>490</v>
      </c>
      <c r="Z81" s="32" t="s">
        <v>623</v>
      </c>
    </row>
    <row r="82" spans="25:26" x14ac:dyDescent="0.15">
      <c r="Y82" s="32" t="s">
        <v>491</v>
      </c>
      <c r="Z82" s="32" t="s">
        <v>624</v>
      </c>
    </row>
    <row r="83" spans="25:26" x14ac:dyDescent="0.15">
      <c r="Y83" s="32" t="s">
        <v>492</v>
      </c>
      <c r="Z83" s="32" t="s">
        <v>625</v>
      </c>
    </row>
    <row r="84" spans="25:26" x14ac:dyDescent="0.15">
      <c r="Y84" s="32" t="s">
        <v>493</v>
      </c>
      <c r="Z84" s="32" t="s">
        <v>626</v>
      </c>
    </row>
    <row r="85" spans="25:26" x14ac:dyDescent="0.15">
      <c r="Y85" s="32" t="s">
        <v>494</v>
      </c>
      <c r="Z85" s="32" t="s">
        <v>627</v>
      </c>
    </row>
    <row r="86" spans="25:26" x14ac:dyDescent="0.15">
      <c r="Y86" s="32" t="s">
        <v>495</v>
      </c>
      <c r="Z86" s="32" t="s">
        <v>628</v>
      </c>
    </row>
    <row r="87" spans="25:26" x14ac:dyDescent="0.15">
      <c r="Y87" s="32" t="s">
        <v>496</v>
      </c>
      <c r="Z87" s="32" t="s">
        <v>629</v>
      </c>
    </row>
    <row r="88" spans="25:26" x14ac:dyDescent="0.15">
      <c r="Y88" s="32" t="s">
        <v>497</v>
      </c>
      <c r="Z88" s="32" t="s">
        <v>630</v>
      </c>
    </row>
    <row r="89" spans="25:26" x14ac:dyDescent="0.15">
      <c r="Y89" s="32" t="s">
        <v>498</v>
      </c>
      <c r="Z89" s="32" t="s">
        <v>631</v>
      </c>
    </row>
    <row r="90" spans="25:26" x14ac:dyDescent="0.15">
      <c r="Y90" s="32" t="s">
        <v>499</v>
      </c>
      <c r="Z90" s="32" t="s">
        <v>632</v>
      </c>
    </row>
    <row r="91" spans="25:26" x14ac:dyDescent="0.15">
      <c r="Y91" s="32" t="s">
        <v>500</v>
      </c>
      <c r="Z91" s="32" t="s">
        <v>633</v>
      </c>
    </row>
    <row r="92" spans="25:26" x14ac:dyDescent="0.15">
      <c r="Y92" s="32" t="s">
        <v>501</v>
      </c>
      <c r="Z92" s="32" t="s">
        <v>634</v>
      </c>
    </row>
    <row r="93" spans="25:26" x14ac:dyDescent="0.15">
      <c r="Y93" s="32" t="s">
        <v>502</v>
      </c>
      <c r="Z93" s="32" t="s">
        <v>635</v>
      </c>
    </row>
    <row r="94" spans="25:26" x14ac:dyDescent="0.15">
      <c r="Y94" s="32" t="s">
        <v>503</v>
      </c>
      <c r="Z94" s="32" t="s">
        <v>636</v>
      </c>
    </row>
    <row r="95" spans="25:26" x14ac:dyDescent="0.15">
      <c r="Y95" s="32" t="s">
        <v>504</v>
      </c>
      <c r="Z95" s="32" t="s">
        <v>637</v>
      </c>
    </row>
    <row r="96" spans="25:26" x14ac:dyDescent="0.15">
      <c r="Y96" s="32" t="s">
        <v>406</v>
      </c>
      <c r="Z96" s="32" t="s">
        <v>638</v>
      </c>
    </row>
    <row r="97" spans="25:26" x14ac:dyDescent="0.15">
      <c r="Y97" s="32" t="s">
        <v>505</v>
      </c>
      <c r="Z97" s="32" t="s">
        <v>639</v>
      </c>
    </row>
    <row r="98" spans="25:26" x14ac:dyDescent="0.15">
      <c r="Y98" s="32" t="s">
        <v>506</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14" sqref="G14:K14"/>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386</v>
      </c>
      <c r="AF2" s="994"/>
      <c r="AG2" s="994"/>
      <c r="AH2" s="994"/>
      <c r="AI2" s="994" t="s">
        <v>408</v>
      </c>
      <c r="AJ2" s="994"/>
      <c r="AK2" s="994"/>
      <c r="AL2" s="454"/>
      <c r="AM2" s="994" t="s">
        <v>505</v>
      </c>
      <c r="AN2" s="994"/>
      <c r="AO2" s="994"/>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2"/>
      <c r="I4" s="1012"/>
      <c r="J4" s="1012"/>
      <c r="K4" s="1012"/>
      <c r="L4" s="1012"/>
      <c r="M4" s="1012"/>
      <c r="N4" s="1012"/>
      <c r="O4" s="1013"/>
      <c r="P4" s="191"/>
      <c r="Q4" s="1020"/>
      <c r="R4" s="1020"/>
      <c r="S4" s="1020"/>
      <c r="T4" s="1020"/>
      <c r="U4" s="1020"/>
      <c r="V4" s="1020"/>
      <c r="W4" s="1020"/>
      <c r="X4" s="1021"/>
      <c r="Y4" s="998" t="s">
        <v>12</v>
      </c>
      <c r="Z4" s="999"/>
      <c r="AA4" s="1000"/>
      <c r="AB4" s="547"/>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4"/>
      <c r="H5" s="1015"/>
      <c r="I5" s="1015"/>
      <c r="J5" s="1015"/>
      <c r="K5" s="1015"/>
      <c r="L5" s="1015"/>
      <c r="M5" s="1015"/>
      <c r="N5" s="1015"/>
      <c r="O5" s="1016"/>
      <c r="P5" s="1022"/>
      <c r="Q5" s="1022"/>
      <c r="R5" s="1022"/>
      <c r="S5" s="1022"/>
      <c r="T5" s="1022"/>
      <c r="U5" s="1022"/>
      <c r="V5" s="1022"/>
      <c r="W5" s="1022"/>
      <c r="X5" s="1023"/>
      <c r="Y5" s="303" t="s">
        <v>54</v>
      </c>
      <c r="Z5" s="995"/>
      <c r="AA5" s="996"/>
      <c r="AB5" s="518"/>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376</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8" t="s">
        <v>347</v>
      </c>
      <c r="B9" s="509"/>
      <c r="C9" s="509"/>
      <c r="D9" s="509"/>
      <c r="E9" s="509"/>
      <c r="F9" s="510"/>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386</v>
      </c>
      <c r="AF9" s="994"/>
      <c r="AG9" s="994"/>
      <c r="AH9" s="994"/>
      <c r="AI9" s="994" t="s">
        <v>408</v>
      </c>
      <c r="AJ9" s="994"/>
      <c r="AK9" s="994"/>
      <c r="AL9" s="454"/>
      <c r="AM9" s="994" t="s">
        <v>505</v>
      </c>
      <c r="AN9" s="994"/>
      <c r="AO9" s="994"/>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7"/>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8"/>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376</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8" t="s">
        <v>347</v>
      </c>
      <c r="B16" s="509"/>
      <c r="C16" s="509"/>
      <c r="D16" s="509"/>
      <c r="E16" s="509"/>
      <c r="F16" s="510"/>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386</v>
      </c>
      <c r="AF16" s="994"/>
      <c r="AG16" s="994"/>
      <c r="AH16" s="994"/>
      <c r="AI16" s="994" t="s">
        <v>408</v>
      </c>
      <c r="AJ16" s="994"/>
      <c r="AK16" s="994"/>
      <c r="AL16" s="454"/>
      <c r="AM16" s="994" t="s">
        <v>505</v>
      </c>
      <c r="AN16" s="994"/>
      <c r="AO16" s="994"/>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7"/>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8"/>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376</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8" t="s">
        <v>347</v>
      </c>
      <c r="B23" s="509"/>
      <c r="C23" s="509"/>
      <c r="D23" s="509"/>
      <c r="E23" s="509"/>
      <c r="F23" s="510"/>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386</v>
      </c>
      <c r="AF23" s="994"/>
      <c r="AG23" s="994"/>
      <c r="AH23" s="994"/>
      <c r="AI23" s="994" t="s">
        <v>408</v>
      </c>
      <c r="AJ23" s="994"/>
      <c r="AK23" s="994"/>
      <c r="AL23" s="454"/>
      <c r="AM23" s="994" t="s">
        <v>505</v>
      </c>
      <c r="AN23" s="994"/>
      <c r="AO23" s="994"/>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7"/>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8"/>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376</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8" t="s">
        <v>347</v>
      </c>
      <c r="B30" s="509"/>
      <c r="C30" s="509"/>
      <c r="D30" s="509"/>
      <c r="E30" s="509"/>
      <c r="F30" s="510"/>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386</v>
      </c>
      <c r="AF30" s="994"/>
      <c r="AG30" s="994"/>
      <c r="AH30" s="994"/>
      <c r="AI30" s="994" t="s">
        <v>408</v>
      </c>
      <c r="AJ30" s="994"/>
      <c r="AK30" s="994"/>
      <c r="AL30" s="454"/>
      <c r="AM30" s="994" t="s">
        <v>505</v>
      </c>
      <c r="AN30" s="994"/>
      <c r="AO30" s="994"/>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7"/>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8"/>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376</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8" t="s">
        <v>347</v>
      </c>
      <c r="B37" s="509"/>
      <c r="C37" s="509"/>
      <c r="D37" s="509"/>
      <c r="E37" s="509"/>
      <c r="F37" s="510"/>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386</v>
      </c>
      <c r="AF37" s="994"/>
      <c r="AG37" s="994"/>
      <c r="AH37" s="994"/>
      <c r="AI37" s="994" t="s">
        <v>408</v>
      </c>
      <c r="AJ37" s="994"/>
      <c r="AK37" s="994"/>
      <c r="AL37" s="454"/>
      <c r="AM37" s="994" t="s">
        <v>505</v>
      </c>
      <c r="AN37" s="994"/>
      <c r="AO37" s="994"/>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7"/>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8"/>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376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8" t="s">
        <v>347</v>
      </c>
      <c r="B44" s="509"/>
      <c r="C44" s="509"/>
      <c r="D44" s="509"/>
      <c r="E44" s="509"/>
      <c r="F44" s="510"/>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386</v>
      </c>
      <c r="AF44" s="994"/>
      <c r="AG44" s="994"/>
      <c r="AH44" s="994"/>
      <c r="AI44" s="994" t="s">
        <v>408</v>
      </c>
      <c r="AJ44" s="994"/>
      <c r="AK44" s="994"/>
      <c r="AL44" s="454"/>
      <c r="AM44" s="994" t="s">
        <v>505</v>
      </c>
      <c r="AN44" s="994"/>
      <c r="AO44" s="994"/>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7"/>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8"/>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376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8" t="s">
        <v>347</v>
      </c>
      <c r="B51" s="509"/>
      <c r="C51" s="509"/>
      <c r="D51" s="509"/>
      <c r="E51" s="509"/>
      <c r="F51" s="510"/>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4" t="s">
        <v>11</v>
      </c>
      <c r="AC51" s="1007"/>
      <c r="AD51" s="1008"/>
      <c r="AE51" s="994" t="s">
        <v>386</v>
      </c>
      <c r="AF51" s="994"/>
      <c r="AG51" s="994"/>
      <c r="AH51" s="994"/>
      <c r="AI51" s="994" t="s">
        <v>408</v>
      </c>
      <c r="AJ51" s="994"/>
      <c r="AK51" s="994"/>
      <c r="AL51" s="454"/>
      <c r="AM51" s="994" t="s">
        <v>505</v>
      </c>
      <c r="AN51" s="994"/>
      <c r="AO51" s="994"/>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7"/>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8"/>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376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8" t="s">
        <v>347</v>
      </c>
      <c r="B58" s="509"/>
      <c r="C58" s="509"/>
      <c r="D58" s="509"/>
      <c r="E58" s="509"/>
      <c r="F58" s="510"/>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386</v>
      </c>
      <c r="AF58" s="994"/>
      <c r="AG58" s="994"/>
      <c r="AH58" s="994"/>
      <c r="AI58" s="994" t="s">
        <v>408</v>
      </c>
      <c r="AJ58" s="994"/>
      <c r="AK58" s="994"/>
      <c r="AL58" s="454"/>
      <c r="AM58" s="994" t="s">
        <v>505</v>
      </c>
      <c r="AN58" s="994"/>
      <c r="AO58" s="994"/>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7"/>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8"/>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376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8" t="s">
        <v>347</v>
      </c>
      <c r="B65" s="509"/>
      <c r="C65" s="509"/>
      <c r="D65" s="509"/>
      <c r="E65" s="509"/>
      <c r="F65" s="510"/>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386</v>
      </c>
      <c r="AF65" s="994"/>
      <c r="AG65" s="994"/>
      <c r="AH65" s="994"/>
      <c r="AI65" s="994" t="s">
        <v>408</v>
      </c>
      <c r="AJ65" s="994"/>
      <c r="AK65" s="994"/>
      <c r="AL65" s="454"/>
      <c r="AM65" s="994" t="s">
        <v>505</v>
      </c>
      <c r="AN65" s="994"/>
      <c r="AO65" s="994"/>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7"/>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8"/>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376</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14" sqref="G14:K1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5" t="s">
        <v>362</v>
      </c>
      <c r="H2" s="436"/>
      <c r="I2" s="436"/>
      <c r="J2" s="436"/>
      <c r="K2" s="436"/>
      <c r="L2" s="436"/>
      <c r="M2" s="436"/>
      <c r="N2" s="436"/>
      <c r="O2" s="436"/>
      <c r="P2" s="436"/>
      <c r="Q2" s="436"/>
      <c r="R2" s="436"/>
      <c r="S2" s="436"/>
      <c r="T2" s="436"/>
      <c r="U2" s="436"/>
      <c r="V2" s="436"/>
      <c r="W2" s="436"/>
      <c r="X2" s="436"/>
      <c r="Y2" s="436"/>
      <c r="Z2" s="436"/>
      <c r="AA2" s="436"/>
      <c r="AB2" s="437"/>
      <c r="AC2" s="435" t="s">
        <v>364</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14" sqref="G14:K1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2021-08-22T06:39:18Z</cp:lastPrinted>
  <dcterms:created xsi:type="dcterms:W3CDTF">2012-03-13T00:50:25Z</dcterms:created>
  <dcterms:modified xsi:type="dcterms:W3CDTF">2021-08-30T11:39:56Z</dcterms:modified>
</cp:coreProperties>
</file>