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134" i="3" l="1"/>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<sst xmlns="http://schemas.openxmlformats.org/spreadsheetml/2006/main" count="3071" uniqueCount="827">
  <si>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</si>
  <si>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</si>
  <si>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</si>
  <si>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</si>
  <si>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</si>
  <si>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</si>
  <si>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</si>
  <si>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</si>
  <si>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</si>
  <si>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</si>
  <si>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</si>
  <si>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</si>
  <si>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</si>
  <si>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</si>
  <si>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</si>
  <si>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</si>
  <si>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</si>
  <si>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</si>
  <si>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</si>
  <si>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</si>
  <si>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</si>
  <si>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</si>
  <si>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</si>
  <si>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</si>
  <si>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</si>
  <si>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</si>
  <si>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</si>
  <si>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</si>
  <si>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</si>
  <si>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</si>
  <si>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</si>
  <si>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</si>
  <si>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</si>
  <si>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</si>
  <si>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</si>
  <si>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</si>
  <si>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</si>
  <si>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</si>
  <si>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</si>
  <si>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</si>
  <si>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</si>
  <si>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</si>
  <si>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</si>
  <si>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</si>
  <si>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</si>
  <si>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</si>
  <si>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</si>
  <si>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</si>
  <si>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</si>
  <si>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</si>
  <si>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</si>
  <si>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</si>
  <si>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</si>
  <si>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</si>
  <si>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</si>
  <si>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</si>
  <si>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</si>
  <si>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</si>
  <si>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</si>
  <si>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</si>
  <si>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</si>
  <si>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</si>
  <si>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</si>
  <si>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</si>
  <si>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</si>
  <si>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</si>
  <si>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</si>
  <si>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</si>
  <si>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</si>
  <si>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</si>
  <si>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</si>
  <si>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</si>
  <si>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</si>
  <si>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</si>
  <si>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</si>
  <si>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</si>
  <si>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</si>
  <si>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</si>
  <si>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</si>
  <si>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</si>
  <si>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</si>
  <si>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</si>
  <si>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</si>
  <si>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</si>
  <si>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</si>
  <si>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</si>
  <si>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</si>
  <si>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</si>
  <si>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</si>
  <si>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</si>
  <si>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</si>
  <si>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</si>
  <si>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</si>
  <si>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</si>
  <si>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</si>
  <si>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</si>
  <si>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</si>
  <si>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</si>
  <si>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</si>
  <si>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</si>
  <si>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</si>
  <si>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</si>
  <si>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</si>
  <si>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</si>
  <si>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</si>
  <si>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</si>
  <si>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</si>
  <si>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</si>
  <si>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</si>
  <si>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</si>
  <si>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</si>
  <si>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</si>
  <si>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</si>
  <si>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</si>
  <si>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</si>
  <si>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</si>
  <si>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</si>
  <si>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</si>
  <si>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</si>
  <si>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</si>
  <si>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</si>
  <si>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</si>
  <si>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</si>
  <si>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</si>
  <si>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</si>
  <si>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</si>
  <si>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</si>
  <si>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</si>
  <si>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</si>
  <si>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</si>
  <si>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</si>
  <si>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</si>
  <si>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</si>
  <si>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</si>
  <si>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</si>
  <si>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</si>
  <si>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</si>
  <si>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</si>
  <si>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</si>
  <si>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</si>
  <si>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</si>
  <si>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</si>
  <si>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</si>
  <si>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</si>
  <si>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</si>
  <si>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</si>
  <si>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</si>
  <si>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</si>
  <si>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</si>
  <si>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</si>
  <si>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</si>
  <si>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</si>
  <si>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</si>
  <si>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</si>
  <si>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</si>
  <si>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</si>
  <si>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</si>
  <si>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</si>
  <si>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</si>
  <si>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</si>
  <si>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</si>
  <si>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</si>
  <si>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</si>
  <si>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</si>
  <si>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</si>
  <si>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</si>
  <si>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</si>
  <si>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</si>
  <si>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</si>
  <si>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</si>
  <si>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</si>
  <si>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</si>
  <si>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</si>
  <si>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</si>
  <si>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</si>
  <si>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</si>
  <si>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</si>
  <si>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</si>
  <si>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</si>
  <si>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</si>
  <si>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</si>
  <si>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</si>
  <si>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</si>
  <si>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</si>
  <si>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</si>
  <si>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</si>
  <si>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</si>
  <si>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</si>
  <si>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</si>
  <si>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</si>
  <si>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</si>
  <si>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</si>
  <si>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</si>
  <si>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</si>
  <si>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</si>
  <si>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</si>
  <si>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</si>
  <si>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</si>
  <si>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</si>
  <si>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</si>
  <si>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</si>
  <si>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</si>
  <si>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</si>
  <si>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</si>
  <si>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</si>
  <si>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</si>
  <si>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</si>
  <si>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</si>
  <si>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</si>
  <si>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</si>
  <si>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</si>
  <si>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</si>
  <si>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</si>
  <si>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</si>
  <si>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</si>
  <si>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</si>
  <si>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</si>
  <si>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</si>
  <si>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</si>
  <si>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</si>
  <si>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</si>
  <si>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</si>
  <si>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</si>
  <si>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</si>
  <si>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</si>
  <si>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</si>
  <si>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</si>
  <si>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</si>
  <si>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</si>
  <si>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</si>
  <si>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</si>
  <si>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</si>
  <si>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</si>
  <si>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</si>
  <si>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</si>
  <si>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</si>
  <si>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</si>
  <si>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</si>
  <si>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</si>
  <si>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</si>
  <si>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</si>
  <si>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</si>
  <si>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</si>
  <si>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</si>
  <si>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</si>
  <si>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</si>
  <si>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</si>
  <si>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</si>
  <si>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</si>
  <si>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</si>
  <si>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</si>
  <si>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</si>
  <si>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</si>
  <si>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</si>
  <si>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</si>
  <si>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</si>
  <si>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</si>
  <si>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</si>
  <si>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</si>
  <si>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</si>
  <si>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</si>
  <si>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</si>
  <si>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</si>
  <si>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</si>
  <si>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</si>
  <si>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</si>
  <si>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</si>
  <si>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</si>
  <si>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</si>
  <si>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</si>
  <si>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</si>
  <si>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</si>
  <si>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</si>
  <si>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</si>
  <si>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</si>
  <si>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</si>
  <si>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</si>
  <si>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</si>
  <si>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</si>
  <si>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</si>
  <si>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</si>
  <si>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</si>
  <si>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</si>
  <si>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</si>
  <si>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</si>
  <si>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</si>
  <si>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</si>
  <si>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</si>
  <si>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</si>
  <si>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</si>
  <si>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</si>
  <si>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</si>
  <si>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</si>
  <si>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</si>
  <si>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</si>
  <si>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</si>
  <si>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</si>
  <si>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</si>
  <si>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</si>
  <si>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</si>
  <si>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</si>
  <si>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</si>
  <si>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</si>
  <si>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</si>
  <si>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</si>
  <si>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</si>
  <si>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</si>
  <si>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</si>
  <si>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</si>
  <si>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</si>
  <si>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</si>
  <si>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</si>
  <si>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</si>
  <si>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</si>
  <si>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</si>
  <si>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</si>
  <si>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</si>
  <si>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</si>
  <si>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</si>
  <si>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</si>
  <si>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</si>
  <si>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</si>
  <si>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</si>
  <si>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</si>
  <si>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</si>
  <si>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</si>
  <si>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</si>
  <si>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</si>
  <si>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</si>
  <si>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</si>
  <si>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</si>
  <si>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</si>
  <si>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</si>
  <si>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</si>
  <si>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</si>
  <si>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</si>
  <si>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</si>
  <si>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</si>
  <si>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</si>
  <si>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</si>
  <si>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</si>
  <si>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</si>
  <si>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</si>
  <si>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</si>
  <si>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</si>
  <si>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</si>
  <si>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</si>
  <si>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</si>
  <si>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</si>
  <si>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</si>
  <si>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</si>
  <si>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</si>
  <si>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</si>
  <si>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</si>
  <si>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</si>
  <si>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</si>
  <si>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</si>
  <si>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</si>
  <si>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</si>
  <si>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</si>
  <si>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</si>
  <si>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</si>
  <si>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</si>
  <si>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</si>
  <si>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</si>
  <si>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</si>
  <si>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</si>
  <si>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</si>
  <si>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</si>
  <si>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</si>
  <si>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</si>
  <si>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</si>
  <si>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</si>
  <si>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</si>
  <si>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</si>
  <si>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</si>
  <si>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</si>
  <si>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</si>
  <si>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</si>
  <si>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</si>
  <si>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</si>
  <si>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</si>
  <si>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</si>
  <si>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</si>
  <si>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</si>
  <si>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</si>
  <si>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</si>
  <si>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</si>
  <si>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</si>
  <si>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</si>
  <si>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</si>
  <si>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</si>
  <si>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</si>
  <si>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</si>
  <si>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</si>
  <si>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</si>
  <si>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</si>
  <si>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</si>
  <si>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</si>
  <si>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</si>
  <si>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</si>
  <si>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</si>
  <si>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</si>
  <si>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</si>
  <si>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</si>
  <si>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</si>
  <si>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</si>
  <si>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</si>
  <si>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</si>
  <si>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</si>
  <si>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</si>
  <si>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</si>
  <si>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</si>
  <si>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</si>
  <si>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</si>
  <si>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</si>
  <si>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</si>
  <si>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</si>
  <si>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</si>
  <si>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</si>
  <si>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</si>
  <si>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</si>
  <si>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</si>
  <si>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</si>
  <si>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</si>
  <si>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</si>
  <si>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</si>
  <si>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</si>
  <si>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</si>
  <si>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</si>
  <si>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</si>
  <si>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</si>
  <si>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</si>
  <si>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</si>
  <si>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</si>
  <si>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</si>
  <si>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</si>
  <si>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</si>
  <si>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</si>
  <si>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</si>
  <si>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</si>
  <si>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</si>
  <si>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</si>
  <si>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</si>
  <si>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</si>
  <si>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</si>
  <si>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</si>
  <si>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</si>
  <si>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</si>
  <si>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</si>
  <si>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</si>
  <si>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</si>
  <si>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</si>
  <si>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</si>
  <si>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</si>
  <si>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</si>
  <si>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</si>
  <si>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</si>
  <si>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</si>
  <si>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</si>
  <si>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</si>
  <si>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</si>
  <si>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</si>
  <si>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</si>
  <si>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</si>
  <si>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</si>
  <si>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</si>
  <si>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</si>
  <si>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</si>
  <si>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</si>
  <si>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</si>
  <si>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</si>
  <si>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</si>
  <si>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</si>
  <si>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</si>
  <si>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</si>
  <si>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</si>
  <si>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</si>
  <si>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</si>
  <si>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</si>
  <si>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</si>
  <si>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</si>
  <si>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</si>
  <si>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</si>
  <si>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</si>
  <si>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</si>
  <si>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</si>
  <si>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</si>
  <si>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</si>
  <si>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</si>
  <si>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</si>
  <si>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</si>
  <si>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</si>
  <si>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</si>
  <si>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</si>
  <si>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</si>
  <si>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</si>
  <si>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</si>
  <si>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</si>
  <si>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</si>
  <si>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</si>
  <si>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</si>
  <si>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</si>
  <si>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</si>
  <si>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</si>
  <si>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</si>
  <si>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</si>
  <si>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</si>
  <si>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</si>
  <si>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</si>
  <si>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</si>
  <si>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</si>
  <si>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</si>
  <si>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</si>
  <si>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</si>
  <si>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</si>
  <si>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</si>
  <si>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</si>
  <si>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</si>
  <si>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</si>
  <si>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</si>
  <si>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</si>
  <si>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</si>
  <si>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</si>
  <si>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</si>
  <si>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</si>
  <si>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</si>
  <si>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</si>
  <si>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</si>
  <si>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</si>
  <si>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</si>
  <si>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</si>
  <si>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</si>
  <si>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</si>
  <si>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</si>
  <si>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</si>
  <si>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</si>
  <si>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</si>
  <si>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</si>
  <si>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</si>
  <si>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</si>
  <si>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</si>
  <si>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</si>
  <si>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</si>
  <si>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</si>
  <si>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</si>
  <si>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</si>
  <si>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</si>
  <si>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</si>
  <si>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</si>
  <si>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</si>
  <si>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</si>
  <si>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</si>
  <si>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</si>
  <si>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</si>
  <si>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</si>
  <si>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</si>
  <si>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</si>
  <si>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</si>
  <si>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</si>
  <si>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</si>
  <si>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</si>
  <si>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</si>
  <si>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</si>
  <si>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</si>
  <si>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</si>
  <si>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</si>
  <si>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</si>
  <si>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</si>
  <si>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</si>
  <si>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</si>
  <si>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</si>
  <si>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</si>
  <si>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</si>
  <si>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</si>
  <si>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</si>
  <si>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</si>
  <si>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</si>
  <si>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</si>
  <si>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</si>
  <si>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</si>
  <si>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</si>
  <si>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</si>
  <si>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</si>
  <si>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</si>
  <si>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</si>
  <si>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</si>
  <si>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</si>
  <si>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</si>
  <si>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</si>
  <si>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</si>
  <si>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</si>
  <si>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</si>
  <si>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</si>
  <si>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</si>
  <si>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</si>
  <si>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</si>
  <si>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</si>
  <si>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</si>
  <si>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</si>
  <si>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</si>
  <si>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</si>
  <si>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</si>
  <si>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</si>
  <si>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</si>
  <si>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</si>
  <si>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</si>
  <si>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</si>
  <si>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</si>
  <si>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</si>
  <si>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</si>
  <si>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</si>
  <si>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</si>
  <si>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</si>
  <si>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</si>
  <si>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</si>
  <si>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</si>
  <si>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</si>
  <si>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</si>
  <si>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</si>
  <si>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</si>
  <si>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</si>
  <si>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</si>
  <si>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</si>
  <si>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</si>
  <si>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</si>
  <si>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</si>
  <si>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</si>
  <si>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</si>
  <si>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</si>
  <si>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</si>
  <si>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</si>
  <si>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</si>
  <si>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</si>
  <si>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</si>
  <si>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</si>
  <si>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</si>
  <si>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</si>
  <si>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</si>
  <si>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</si>
  <si>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</si>
  <si>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</si>
  <si>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</si>
  <si>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</si>
  <si>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</si>
  <si>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</si>
  <si>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</si>
  <si>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</si>
  <si>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</si>
  <si>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</si>
  <si>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</si>
  <si>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</si>
  <si>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</si>
  <si>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</si>
  <si>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</si>
  <si>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</si>
  <si>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</si>
  <si>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</si>
  <si>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</si>
  <si>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</si>
  <si>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</si>
  <si>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</si>
  <si>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</si>
  <si>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</si>
  <si>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</si>
  <si>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</si>
  <si>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</si>
  <si>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</si>
  <si>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</si>
  <si>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</si>
  <si>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</si>
  <si>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</si>
  <si>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</si>
  <si>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</si>
  <si>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</si>
  <si>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</si>
  <si>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</si>
  <si>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</si>
  <si>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</si>
  <si>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</si>
  <si>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</si>
  <si>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</si>
  <si>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</si>
  <si>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</si>
  <si>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</si>
  <si>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</si>
  <si>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</si>
  <si>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</si>
  <si>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</si>
  <si>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</si>
  <si>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</si>
  <si>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</si>
  <si>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</si>
  <si>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</si>
  <si>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</si>
  <si>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</si>
  <si>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</si>
  <si>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</si>
  <si>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</si>
  <si>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</si>
  <si>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</si>
  <si>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</si>
  <si>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</si>
  <si>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</si>
  <si>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</si>
  <si>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</si>
  <si>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</si>
  <si>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</si>
  <si>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</si>
  <si>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放射性物質の輸送・貯蔵に係る安全規制の高度化事業</t>
    <phoneticPr fontId="5"/>
  </si>
  <si>
    <t>原子力規制委員会</t>
  </si>
  <si>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</si>
  <si>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</si>
  <si>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</si>
  <si>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</si>
  <si>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特別会計に関する法律施行令第５１条第７項第４号、第１８号</t>
    <phoneticPr fontId="5"/>
  </si>
  <si>
    <t>-</t>
    <phoneticPr fontId="5"/>
  </si>
  <si>
    <t>使用済燃料等の貯蔵・輸送に関する規制基準の整備・見直しに資するよう調査、試験等により技術的知見を取得するとともに、それらの規制基準適合審査において設計及び貯蔵事業者等の評価結果の妥当性の確認に資するよう最新の知見の取得や技術を反映した解析コード・データを整備することを目的とする。</t>
    <phoneticPr fontId="5"/>
  </si>
  <si>
    <t>使用済燃料等の貯蔵・輸送について、輸送物及び貯蔵施設の審査並びに設計及び工事の方法の認可等に必要な技術基準等の整備のため、規制動向調査等を行うとともに、中間貯蔵施設の自然環境下における影響評価に係る試験等を実施する。
さらに、輸送については、国際輸送規則の改訂検討及び国内の運搬に関する技術上の基準に係る細目等の告示で取り入れている放射性核種の基礎的数値の検討等を行い規制の高度化に係る知見を取得する。
また、最新の知見や技術に対応できるように遮蔽解析評価手法の整備及び検証解析を行う。</t>
    <phoneticPr fontId="5"/>
  </si>
  <si>
    <t>-</t>
    <phoneticPr fontId="5"/>
  </si>
  <si>
    <t>-</t>
    <phoneticPr fontId="5"/>
  </si>
  <si>
    <t>原子力安全業務庁費</t>
    <phoneticPr fontId="5"/>
  </si>
  <si>
    <t>職員旅費</t>
    <phoneticPr fontId="5"/>
  </si>
  <si>
    <t>委員等旅費</t>
    <phoneticPr fontId="5"/>
  </si>
  <si>
    <t>-</t>
    <phoneticPr fontId="5"/>
  </si>
  <si>
    <t>-</t>
    <phoneticPr fontId="5"/>
  </si>
  <si>
    <t>-</t>
    <phoneticPr fontId="5"/>
  </si>
  <si>
    <t>安全研究の成果を規制基準等の策定、見直しに用いる。</t>
    <phoneticPr fontId="5"/>
  </si>
  <si>
    <t>安全研究の成果を規制基準等の策定、見直しに用いた件数</t>
    <phoneticPr fontId="5"/>
  </si>
  <si>
    <t>-</t>
    <phoneticPr fontId="5"/>
  </si>
  <si>
    <t>安全研究を通じて蓄積した知見を個々の審査等に活用する。</t>
    <phoneticPr fontId="5"/>
  </si>
  <si>
    <t>安全研究を通じて蓄積した知見を個々の審査等に活用した件数</t>
    <phoneticPr fontId="5"/>
  </si>
  <si>
    <t>原規</t>
  </si>
  <si>
    <t>件</t>
    <rPh sb="0" eb="1">
      <t>ケン</t>
    </rPh>
    <phoneticPr fontId="5"/>
  </si>
  <si>
    <t>-</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</si>
  <si>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</si>
  <si>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</si>
  <si>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</si>
  <si>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</si>
  <si>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0件（平成30年度）
0件（平成3１年度）
0件（令和2年度）
査読付き論文：
0件（平成30年度）
0件（平成3１年度）
0件（令和2年度）
査読付きプロシーディング：
0件（平成30年度）
0件（平成3１年度）
0件（令和2年度）
＜委託先＞
査読付き論文：
0件（平成30年度）
0件（平成3１年度）
0件（令和2年度）
査読付きプロシーディング：
0件（平成30年度）
0件（平成3１年度）
0件（令和2年度）</t>
    <rPh sb="116" eb="117">
      <t>ケン</t>
    </rPh>
    <rPh sb="118" eb="120">
      <t>レイワ</t>
    </rPh>
    <rPh sb="121" eb="122">
      <t>ネン</t>
    </rPh>
    <rPh sb="122" eb="123">
      <t>ド</t>
    </rPh>
    <phoneticPr fontId="5"/>
  </si>
  <si>
    <t>【参考指標1】
規制に活用する観点から安全研究等を通じて蓄積された技術的知見を学会で発表した件数
【内訳】
規制庁：
0件（平成30年度）
２件（平成3１年度）　PATRAM2019　2件
0件（令和2年度）
委託先：
0件（平成30年度）
0件（平成3１年度）
0件（令和2年度）</t>
    <rPh sb="1" eb="3">
      <t>サンコウ</t>
    </rPh>
    <rPh sb="3" eb="5">
      <t>シヒョウ</t>
    </rPh>
    <rPh sb="93" eb="94">
      <t>ケン</t>
    </rPh>
    <phoneticPr fontId="6"/>
  </si>
  <si>
    <t>輸送に係る解析及び調査の作業件数
（輸送及び貯蔵に係る件は、0.5件／1作業）</t>
    <rPh sb="0" eb="2">
      <t>ユソウ</t>
    </rPh>
    <rPh sb="3" eb="4">
      <t>カカ</t>
    </rPh>
    <rPh sb="18" eb="20">
      <t>ユソウ</t>
    </rPh>
    <rPh sb="20" eb="21">
      <t>オヨ</t>
    </rPh>
    <rPh sb="22" eb="24">
      <t>チョゾウ</t>
    </rPh>
    <rPh sb="25" eb="26">
      <t>カカ</t>
    </rPh>
    <rPh sb="27" eb="28">
      <t>ケン</t>
    </rPh>
    <rPh sb="33" eb="34">
      <t>ケン</t>
    </rPh>
    <rPh sb="36" eb="38">
      <t>サギョウ</t>
    </rPh>
    <phoneticPr fontId="6"/>
  </si>
  <si>
    <t>貯蔵に係る解析及び調査の作業件数
（輸送及び貯蔵に係る件は、0.5件／1作業）</t>
    <rPh sb="0" eb="2">
      <t>チョゾウ</t>
    </rPh>
    <rPh sb="3" eb="4">
      <t>カカ</t>
    </rPh>
    <rPh sb="20" eb="21">
      <t>オヨ</t>
    </rPh>
    <phoneticPr fontId="6"/>
  </si>
  <si>
    <t>【参考指標】
執行額　/　活動実績（アウトプットの活動実績件数）</t>
    <rPh sb="1" eb="3">
      <t>サンコウ</t>
    </rPh>
    <rPh sb="3" eb="5">
      <t>シヒョウ</t>
    </rPh>
    <phoneticPr fontId="6"/>
  </si>
  <si>
    <t>輸送に係る
執行額　／　解析及び調査の作業件数　　　　　　　　　　　　　　</t>
    <rPh sb="0" eb="2">
      <t>ユソウ</t>
    </rPh>
    <rPh sb="3" eb="4">
      <t>カカ</t>
    </rPh>
    <rPh sb="6" eb="8">
      <t>シッコウ</t>
    </rPh>
    <rPh sb="8" eb="9">
      <t>ガク</t>
    </rPh>
    <rPh sb="12" eb="14">
      <t>カイセキ</t>
    </rPh>
    <rPh sb="14" eb="15">
      <t>オヨ</t>
    </rPh>
    <rPh sb="16" eb="18">
      <t>チョウサ</t>
    </rPh>
    <rPh sb="19" eb="21">
      <t>サギョウ</t>
    </rPh>
    <rPh sb="21" eb="23">
      <t>ケンスウ</t>
    </rPh>
    <phoneticPr fontId="6"/>
  </si>
  <si>
    <t>貯蔵に係る
執行額　／　解析及び調査の作業件数　　　　　　　　　　　　　</t>
    <rPh sb="0" eb="2">
      <t>チョゾウ</t>
    </rPh>
    <rPh sb="3" eb="4">
      <t>カカ</t>
    </rPh>
    <phoneticPr fontId="6"/>
  </si>
  <si>
    <t>原子力に対する確かな規制を通じて、人と環境を守ること</t>
    <phoneticPr fontId="5"/>
  </si>
  <si>
    <t>件</t>
    <rPh sb="0" eb="1">
      <t>ケン</t>
    </rPh>
    <phoneticPr fontId="5"/>
  </si>
  <si>
    <t>百万円/件</t>
    <rPh sb="0" eb="1">
      <t>ヒャク</t>
    </rPh>
    <rPh sb="1" eb="3">
      <t>マンエン</t>
    </rPh>
    <rPh sb="4" eb="5">
      <t>ケン</t>
    </rPh>
    <phoneticPr fontId="5"/>
  </si>
  <si>
    <t>25/2</t>
    <phoneticPr fontId="5"/>
  </si>
  <si>
    <t>百万円</t>
    <rPh sb="0" eb="2">
      <t>ヒャクマン</t>
    </rPh>
    <rPh sb="2" eb="3">
      <t>エン</t>
    </rPh>
    <phoneticPr fontId="5"/>
  </si>
  <si>
    <t>19.5/2</t>
    <phoneticPr fontId="5"/>
  </si>
  <si>
    <t>20/1</t>
    <phoneticPr fontId="5"/>
  </si>
  <si>
    <t>30/1</t>
    <phoneticPr fontId="5"/>
  </si>
  <si>
    <t>41.5/4</t>
    <phoneticPr fontId="5"/>
  </si>
  <si>
    <t>40/4</t>
    <phoneticPr fontId="5"/>
  </si>
  <si>
    <t>△</t>
  </si>
  <si>
    <t>有</t>
  </si>
  <si>
    <t>原子炉等規制法に基づく審査、検査等のための評価手法の整備を目的としており、国民や社会のニーズを的確に反映している。</t>
    <phoneticPr fontId="5"/>
  </si>
  <si>
    <t>本事業は、原子炉等規制法に基づく規制基準の整備、審査等に資する技術的知見の整備を目的としており、地方自治体、民間等に委ねることはできない。</t>
    <phoneticPr fontId="5"/>
  </si>
  <si>
    <t>本事業は、原子力規制委員会の政策体系において「原子力の安全確保に向けた技術・人材の基盤の構築」における「安全研究の実施等による最新の科学的・技術的知見の蓄積」の一部として実施するものであり、優先度は高い。</t>
    <phoneticPr fontId="5"/>
  </si>
  <si>
    <t>‐</t>
  </si>
  <si>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phoneticPr fontId="5"/>
  </si>
  <si>
    <t>-</t>
    <phoneticPr fontId="5"/>
  </si>
  <si>
    <t>0123</t>
    <phoneticPr fontId="5"/>
  </si>
  <si>
    <t>0367</t>
    <phoneticPr fontId="5"/>
  </si>
  <si>
    <t>0122</t>
    <phoneticPr fontId="5"/>
  </si>
  <si>
    <t>0029</t>
    <phoneticPr fontId="5"/>
  </si>
  <si>
    <t>0013</t>
    <phoneticPr fontId="5"/>
  </si>
  <si>
    <t>0012</t>
    <phoneticPr fontId="5"/>
  </si>
  <si>
    <t>0014</t>
    <phoneticPr fontId="5"/>
  </si>
  <si>
    <t>0018</t>
    <phoneticPr fontId="5"/>
  </si>
  <si>
    <t>請負費</t>
    <rPh sb="0" eb="2">
      <t>ウケオイ</t>
    </rPh>
    <rPh sb="2" eb="3">
      <t>ヒ</t>
    </rPh>
    <phoneticPr fontId="5"/>
  </si>
  <si>
    <t>三菱重工業株式会社</t>
    <rPh sb="0" eb="2">
      <t>ミツビシ</t>
    </rPh>
    <rPh sb="2" eb="5">
      <t>ジュウコウギョウ</t>
    </rPh>
    <rPh sb="5" eb="9">
      <t>カブシキガイシャ</t>
    </rPh>
    <phoneticPr fontId="5"/>
  </si>
  <si>
    <t>原燃輸送株式会社</t>
    <rPh sb="0" eb="2">
      <t>ゲンネン</t>
    </rPh>
    <rPh sb="2" eb="4">
      <t>ユソウ</t>
    </rPh>
    <rPh sb="4" eb="8">
      <t>カブシキガイシャ</t>
    </rPh>
    <phoneticPr fontId="5"/>
  </si>
  <si>
    <t>国立研究開発法人海上・港湾・航空技術研究所</t>
    <phoneticPr fontId="5"/>
  </si>
  <si>
    <t>使用済燃料貯蔵に係る国際動向調査</t>
    <phoneticPr fontId="5"/>
  </si>
  <si>
    <t>使用済燃料輸送容器の経年変化に係る調査</t>
    <phoneticPr fontId="5"/>
  </si>
  <si>
    <t>キャニスタを用いた使用済燃料の乾式貯蔵方法に係る調査</t>
    <phoneticPr fontId="5"/>
  </si>
  <si>
    <t>気中塩分モニタリング装置保守</t>
    <phoneticPr fontId="5"/>
  </si>
  <si>
    <t>PHITSによる使用済燃料貯蔵施設の敷地境界線量評価手法の整備</t>
    <phoneticPr fontId="5"/>
  </si>
  <si>
    <t>50/3</t>
    <phoneticPr fontId="5"/>
  </si>
  <si>
    <t>-</t>
    <phoneticPr fontId="5"/>
  </si>
  <si>
    <t>18/1</t>
    <phoneticPr fontId="5"/>
  </si>
  <si>
    <t>50/3</t>
    <phoneticPr fontId="5"/>
  </si>
  <si>
    <t>規制基準等の策定、見直しを図った件数
【本事業の実績】
　　H30年度：0件
　　R01年度：0件
　　R02年度：0件</t>
    <phoneticPr fontId="5"/>
  </si>
  <si>
    <t>規制に活用する観点から安全研究等を通じて蓄積された科学的・技術的知見をNRA技術報告・論文誌等で公表した件数
※規制庁が発表したものに限る
【本事業の実績】
　　H30年度：0件
　　R01年度：1件
　　R02年度：0件</t>
    <phoneticPr fontId="5"/>
  </si>
  <si>
    <t>安全研究等を通じて蓄積した知見を個々の審査等に活用した件数
【本事業の実績】
　　H30年度：1件
　　R01年度：1件
　　R02年度：0件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</si>
  <si>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科学的・技術的知見を順次公表することで、測定指標「規制に活用する観点から安全研究等を通じて蓄積された科学的・技術的知見をNRA技術報告・論文誌等で公表した件数」に寄与するものである。また、本事業では再処理施設及び加工施設における将来的な安全性に係る評価の向上等に資する科学的・技術的知見等の収集・蓄積を進めており、それらの科学的・技術的知見を用いて技術基準の検討を行うことで、測定指標「安全研究の成果の反映を含めた規制基準等の策定、見直しを図った件数」に寄与するものである。</t>
    <phoneticPr fontId="5"/>
  </si>
  <si>
    <t>本事業は、原子炉等規制法に基づく規制基準の整備、審査等に資する技術的知見の整備を目的としており、国が負担することは妥当である。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</si>
  <si>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</si>
  <si>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外注役務等の実施に当たっては本事業目的のために真に必要な業務であることを確認している。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</si>
  <si>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</si>
  <si>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令和２年度事業における成果実績は成果目標を達成しており、事業の有効性が認められる。</t>
    <rPh sb="0" eb="1">
      <t>レイ</t>
    </rPh>
    <rPh sb="1" eb="2">
      <t>ワ</t>
    </rPh>
    <rPh sb="3" eb="5">
      <t>ネンド</t>
    </rPh>
    <rPh sb="11" eb="13">
      <t>セイカ</t>
    </rPh>
    <rPh sb="13" eb="15">
      <t>ジッセキ</t>
    </rPh>
    <rPh sb="16" eb="18">
      <t>セイカ</t>
    </rPh>
    <rPh sb="18" eb="20">
      <t>モクヒョウ</t>
    </rPh>
    <rPh sb="21" eb="23">
      <t>タッセイ</t>
    </rPh>
    <rPh sb="28" eb="30">
      <t>ジギョウ</t>
    </rPh>
    <rPh sb="31" eb="34">
      <t>ユウコウセイ</t>
    </rPh>
    <phoneticPr fontId="5"/>
  </si>
  <si>
    <t>本事業は、原子炉等規制法に基づく規制基準の整備、審査等に資する技術的知見の整備を目的とし、国として実施すべきものであり、委託・請負によって実施することが適切である。</t>
    <phoneticPr fontId="5"/>
  </si>
  <si>
    <t>本事業の成果は使用済燃料の貯蔵及び輸送に係る審査に関する評価手法の整備等に有効に活用されている。</t>
    <rPh sb="35" eb="36">
      <t>ナド</t>
    </rPh>
    <phoneticPr fontId="5"/>
  </si>
  <si>
    <t>本事業を通じて一定の技術的知見が蓄積された段階で順次公表することとしており、令和3年度には1件の公表を予定している。</t>
    <rPh sb="38" eb="40">
      <t>レイワ</t>
    </rPh>
    <phoneticPr fontId="5"/>
  </si>
  <si>
    <t>不用額は入札に伴う契約差額の他、新型コロナウイルス感染症に伴い、調査にともなう関連国際会合が実施されず、契約変更を行った他、当初予定していた一部事業について内策としたため、調査請負費用が不用となった。事業を効率的に遂行する観点から妥当である。</t>
    <rPh sb="0" eb="2">
      <t>フヨウ</t>
    </rPh>
    <rPh sb="2" eb="3">
      <t>ガク</t>
    </rPh>
    <rPh sb="4" eb="6">
      <t>ニュウサツ</t>
    </rPh>
    <rPh sb="7" eb="8">
      <t>トモナ</t>
    </rPh>
    <rPh sb="9" eb="11">
      <t>ケイヤク</t>
    </rPh>
    <rPh sb="11" eb="13">
      <t>サガク</t>
    </rPh>
    <rPh sb="14" eb="15">
      <t>ホカ</t>
    </rPh>
    <rPh sb="32" eb="34">
      <t>チョウサ</t>
    </rPh>
    <rPh sb="39" eb="41">
      <t>カンレン</t>
    </rPh>
    <rPh sb="41" eb="43">
      <t>コクサイ</t>
    </rPh>
    <rPh sb="43" eb="45">
      <t>カイゴウ</t>
    </rPh>
    <rPh sb="46" eb="48">
      <t>ジッシ</t>
    </rPh>
    <rPh sb="52" eb="54">
      <t>ケイヤク</t>
    </rPh>
    <rPh sb="54" eb="56">
      <t>ヘンコウ</t>
    </rPh>
    <rPh sb="57" eb="58">
      <t>オコナ</t>
    </rPh>
    <rPh sb="60" eb="61">
      <t>ホカ</t>
    </rPh>
    <rPh sb="70" eb="72">
      <t>イチブ</t>
    </rPh>
    <rPh sb="72" eb="74">
      <t>ジギョウ</t>
    </rPh>
    <rPh sb="100" eb="102">
      <t>ジギョウ</t>
    </rPh>
    <rPh sb="103" eb="106">
      <t>コウリツテキ</t>
    </rPh>
    <rPh sb="107" eb="109">
      <t>スイコウ</t>
    </rPh>
    <rPh sb="111" eb="113">
      <t>カンテン</t>
    </rPh>
    <rPh sb="115" eb="117">
      <t>ダトウ</t>
    </rPh>
    <phoneticPr fontId="5"/>
  </si>
  <si>
    <t xml:space="preserve">研究事業で改良・整備した国産のモンテカルロ輸送計算コードＰＨＩＴＳを九州電力（株）玄海原子力発電所３号炉及び４号炉の設計基準への適合性についての審査の妥当性確認に活用した。(新規制基準適合性審査に関する事業者ヒアリング（玄海３・４号機 乾式燃料貯蔵施設）令和3年1月13日）
</t>
    <phoneticPr fontId="5"/>
  </si>
  <si>
    <t>-</t>
    <phoneticPr fontId="5"/>
  </si>
  <si>
    <t>一者応札があった点については、引き続き仕様書の具体化や入札公告期間を十分に確保することなどに留意する。
また、規制対象者等の動向を注視し、引き続き効率的な執行を行っていく。</t>
    <phoneticPr fontId="5"/>
  </si>
  <si>
    <t>業務内容の専門性が高く、一者応札となったが、支出先が示した実績、実施体制及び実施計画から支出先の選定は妥当である。また、コード改良業務を著作権を有する者に発注する必要があったため、随意契約を締結した。</t>
    <rPh sb="63" eb="65">
      <t>カイリョウ</t>
    </rPh>
    <rPh sb="65" eb="67">
      <t>ギョウム</t>
    </rPh>
    <rPh sb="68" eb="70">
      <t>チョサク</t>
    </rPh>
    <rPh sb="70" eb="71">
      <t>ケン</t>
    </rPh>
    <rPh sb="72" eb="73">
      <t>ユウ</t>
    </rPh>
    <rPh sb="75" eb="76">
      <t>シャ</t>
    </rPh>
    <rPh sb="77" eb="79">
      <t>ハッチュウ</t>
    </rPh>
    <rPh sb="81" eb="83">
      <t>ヒツヨウ</t>
    </rPh>
    <rPh sb="90" eb="92">
      <t>ズイイ</t>
    </rPh>
    <rPh sb="92" eb="94">
      <t>ケイヤク</t>
    </rPh>
    <rPh sb="95" eb="97">
      <t>テイケツ</t>
    </rPh>
    <phoneticPr fontId="5"/>
  </si>
  <si>
    <t>事業内容が、キャスク設計・制作について知見の必要な専門性の高い業務であったため、受注業者数が限定されたと考えられる。
改善策としてはより具体的な仕様書の提示を行い、競争性の確保に努める。</t>
    <rPh sb="10" eb="12">
      <t>セッケイ</t>
    </rPh>
    <rPh sb="13" eb="15">
      <t>セイサク</t>
    </rPh>
    <rPh sb="19" eb="21">
      <t>チケン</t>
    </rPh>
    <rPh sb="22" eb="24">
      <t>ヒツヨウ</t>
    </rPh>
    <rPh sb="25" eb="27">
      <t>センモン</t>
    </rPh>
    <rPh sb="59" eb="62">
      <t>カイゼンサク</t>
    </rPh>
    <rPh sb="68" eb="71">
      <t>グタイテキ</t>
    </rPh>
    <rPh sb="72" eb="75">
      <t>シヨウショ</t>
    </rPh>
    <rPh sb="76" eb="78">
      <t>テイジ</t>
    </rPh>
    <rPh sb="79" eb="80">
      <t>オコナ</t>
    </rPh>
    <rPh sb="82" eb="85">
      <t>キョウソウセイ</t>
    </rPh>
    <rPh sb="86" eb="88">
      <t>カクホ</t>
    </rPh>
    <rPh sb="89" eb="90">
      <t>ツト</t>
    </rPh>
    <phoneticPr fontId="5"/>
  </si>
  <si>
    <t>事業内容が、輸送キャスク使用を主体的に実施してきた事業者など、海外輸送事業者からキャスクに関する情報を入手するための手段を有する者でないとアクセスできない情報を取り扱う専門性の高い業務であったため、受注業者数が限定されたと考えられる。
改善策としてはより具体的な仕様書の提示を行い、競争性の確保に努める。</t>
    <rPh sb="6" eb="8">
      <t>ユソウ</t>
    </rPh>
    <rPh sb="12" eb="14">
      <t>シヨウ</t>
    </rPh>
    <rPh sb="15" eb="18">
      <t>シュタイテキ</t>
    </rPh>
    <rPh sb="19" eb="21">
      <t>ジッシ</t>
    </rPh>
    <rPh sb="25" eb="28">
      <t>ジギョウシャ</t>
    </rPh>
    <rPh sb="31" eb="33">
      <t>カイガイ</t>
    </rPh>
    <rPh sb="33" eb="35">
      <t>ユソウ</t>
    </rPh>
    <rPh sb="35" eb="37">
      <t>ジギョウ</t>
    </rPh>
    <rPh sb="37" eb="38">
      <t>シャ</t>
    </rPh>
    <rPh sb="45" eb="46">
      <t>カン</t>
    </rPh>
    <rPh sb="48" eb="50">
      <t>ジョウホウ</t>
    </rPh>
    <rPh sb="51" eb="53">
      <t>ニュウシュ</t>
    </rPh>
    <rPh sb="58" eb="60">
      <t>シュダン</t>
    </rPh>
    <rPh sb="61" eb="62">
      <t>ユウ</t>
    </rPh>
    <rPh sb="64" eb="65">
      <t>モノ</t>
    </rPh>
    <rPh sb="77" eb="79">
      <t>ジョウホウ</t>
    </rPh>
    <rPh sb="80" eb="81">
      <t>ト</t>
    </rPh>
    <rPh sb="82" eb="83">
      <t>アツカ</t>
    </rPh>
    <rPh sb="84" eb="86">
      <t>センモン</t>
    </rPh>
    <rPh sb="118" eb="121">
      <t>カイゼンサク</t>
    </rPh>
    <rPh sb="127" eb="130">
      <t>グタイテキ</t>
    </rPh>
    <rPh sb="131" eb="134">
      <t>シヨウショ</t>
    </rPh>
    <rPh sb="135" eb="137">
      <t>テイジ</t>
    </rPh>
    <rPh sb="138" eb="139">
      <t>オコナ</t>
    </rPh>
    <rPh sb="141" eb="144">
      <t>キョウソウセイ</t>
    </rPh>
    <rPh sb="145" eb="147">
      <t>カクホ</t>
    </rPh>
    <rPh sb="148" eb="149">
      <t>ツト</t>
    </rPh>
    <phoneticPr fontId="5"/>
  </si>
  <si>
    <t>事業内容が、海外情報の取りまとめの他、規制庁とともに使用済燃料貯蔵に関する国際会議に出席し情報収集を行う他、国内有識者による検討会を開催することを要求しており、専門性の高い業務であったため、受注業者数が限定されたと考えられる。
改善策としてはより具体的な仕様書の提示を行い、競争性の確保に努める。</t>
    <rPh sb="6" eb="8">
      <t>カイガイ</t>
    </rPh>
    <rPh sb="8" eb="10">
      <t>ジョウホウ</t>
    </rPh>
    <rPh sb="11" eb="12">
      <t>ト</t>
    </rPh>
    <rPh sb="17" eb="18">
      <t>ホカ</t>
    </rPh>
    <rPh sb="21" eb="22">
      <t>チョウ</t>
    </rPh>
    <rPh sb="37" eb="39">
      <t>コクサイ</t>
    </rPh>
    <rPh sb="39" eb="41">
      <t>カイギ</t>
    </rPh>
    <rPh sb="42" eb="44">
      <t>シュッセキ</t>
    </rPh>
    <rPh sb="45" eb="47">
      <t>ジョウホウ</t>
    </rPh>
    <rPh sb="47" eb="49">
      <t>シュウシュウ</t>
    </rPh>
    <rPh sb="50" eb="51">
      <t>オコナ</t>
    </rPh>
    <rPh sb="52" eb="53">
      <t>ホカ</t>
    </rPh>
    <rPh sb="54" eb="56">
      <t>コクナイ</t>
    </rPh>
    <rPh sb="56" eb="59">
      <t>ユウシキシャ</t>
    </rPh>
    <rPh sb="62" eb="65">
      <t>ケントウカイ</t>
    </rPh>
    <rPh sb="66" eb="68">
      <t>カイサイ</t>
    </rPh>
    <rPh sb="73" eb="75">
      <t>ヨウキュウ</t>
    </rPh>
    <rPh sb="114" eb="117">
      <t>カイゼンサク</t>
    </rPh>
    <rPh sb="123" eb="126">
      <t>グタイテキ</t>
    </rPh>
    <rPh sb="127" eb="130">
      <t>シヨウショ</t>
    </rPh>
    <rPh sb="131" eb="133">
      <t>テイジ</t>
    </rPh>
    <rPh sb="134" eb="135">
      <t>オコナ</t>
    </rPh>
    <rPh sb="137" eb="140">
      <t>キョウソウセイ</t>
    </rPh>
    <rPh sb="141" eb="143">
      <t>カクホ</t>
    </rPh>
    <rPh sb="144" eb="145">
      <t>ツト</t>
    </rPh>
    <phoneticPr fontId="5"/>
  </si>
  <si>
    <t xml:space="preserve">PHITSによる使用済燃料貯蔵施設の敷地境界線量評価手法の改良が実施できる業者が当該コードを熟知し、ノウハウを有している開発業者のみであることから、随意契約となった。
</t>
    <rPh sb="40" eb="42">
      <t>トウガイ</t>
    </rPh>
    <rPh sb="46" eb="48">
      <t>ジュクチ</t>
    </rPh>
    <rPh sb="55" eb="56">
      <t>ユウ</t>
    </rPh>
    <phoneticPr fontId="5"/>
  </si>
  <si>
    <t>事業内容が、受注者制作の装置の保守点検であったため、受注業者数が限定されたと考えられる。
改善策としてはより具体的な仕様書の提示を行う他、関連の会社からの見積もりの取得、声かけするなどして、競争性の確保に努める。</t>
    <rPh sb="6" eb="9">
      <t>ジュチュウシャ</t>
    </rPh>
    <rPh sb="9" eb="11">
      <t>セイサク</t>
    </rPh>
    <rPh sb="12" eb="14">
      <t>ソウチ</t>
    </rPh>
    <rPh sb="15" eb="17">
      <t>ホシュ</t>
    </rPh>
    <rPh sb="17" eb="19">
      <t>テンケン</t>
    </rPh>
    <rPh sb="45" eb="48">
      <t>カイゼンサク</t>
    </rPh>
    <rPh sb="54" eb="56">
      <t>グタイ</t>
    </rPh>
    <rPh sb="56" eb="57">
      <t>テキ</t>
    </rPh>
    <rPh sb="58" eb="61">
      <t>シヨウショ</t>
    </rPh>
    <rPh sb="62" eb="64">
      <t>テイジ</t>
    </rPh>
    <rPh sb="65" eb="66">
      <t>オコナ</t>
    </rPh>
    <rPh sb="67" eb="68">
      <t>ホカ</t>
    </rPh>
    <rPh sb="69" eb="71">
      <t>カンレン</t>
    </rPh>
    <rPh sb="72" eb="74">
      <t>ガイシャ</t>
    </rPh>
    <rPh sb="77" eb="79">
      <t>ミツ</t>
    </rPh>
    <rPh sb="82" eb="84">
      <t>シュトク</t>
    </rPh>
    <rPh sb="85" eb="86">
      <t>コエ</t>
    </rPh>
    <rPh sb="95" eb="97">
      <t>キョウソウ</t>
    </rPh>
    <rPh sb="97" eb="98">
      <t>セイ</t>
    </rPh>
    <rPh sb="99" eb="101">
      <t>カクホ</t>
    </rPh>
    <rPh sb="102" eb="103">
      <t>ツト</t>
    </rPh>
    <phoneticPr fontId="5"/>
  </si>
  <si>
    <t xml:space="preserve">・他の事業との関連をもっと丁寧に説明すべき。
・可能な範囲で、事業の「成果の概要や活用方針」を作成すべき。
・レビューシートの記載について、支出額１０億円未満であっても、１者応札等に関する「理由及び改善策」欄を記載すべき。
</t>
    <phoneticPr fontId="5"/>
  </si>
  <si>
    <t>外部有識者所見を踏まえ、適切に対応すること。</t>
    <phoneticPr fontId="5"/>
  </si>
  <si>
    <t>令和4年度に実施する「放射性物質の貯蔵安全に係る調査」において気中塩分濃度測定装置を用いた、実地測定を予定しているため当該費用について増額している。</t>
    <phoneticPr fontId="5"/>
  </si>
  <si>
    <t>執行等改善</t>
  </si>
  <si>
    <t>・他事業との関連についてわかりやすい説明を意図した説明を実施する。
・成果の概要や活用方針の資料を次年度以降も作成する。
・１者応札等に関する「理由及び改善策」について今後より具体的な仕様書の提示を行い、競争性の確保に努める。</t>
    <rPh sb="1" eb="4">
      <t>タジギョウ</t>
    </rPh>
    <rPh sb="6" eb="8">
      <t>カンレン</t>
    </rPh>
    <rPh sb="18" eb="20">
      <t>セツメイ</t>
    </rPh>
    <rPh sb="21" eb="23">
      <t>イト</t>
    </rPh>
    <rPh sb="25" eb="27">
      <t>セツメイ</t>
    </rPh>
    <rPh sb="28" eb="30">
      <t>ジッシ</t>
    </rPh>
    <rPh sb="35" eb="37">
      <t>セイカ</t>
    </rPh>
    <rPh sb="38" eb="40">
      <t>ガイヨウ</t>
    </rPh>
    <rPh sb="41" eb="43">
      <t>カツヨウ</t>
    </rPh>
    <rPh sb="43" eb="45">
      <t>ホウシン</t>
    </rPh>
    <rPh sb="46" eb="48">
      <t>シリョウ</t>
    </rPh>
    <rPh sb="49" eb="52">
      <t>ジネンド</t>
    </rPh>
    <rPh sb="52" eb="54">
      <t>イコウ</t>
    </rPh>
    <rPh sb="55" eb="57">
      <t>サクセイ</t>
    </rPh>
    <rPh sb="84" eb="86">
      <t>コンゴ</t>
    </rPh>
    <phoneticPr fontId="5"/>
  </si>
  <si>
    <t>株式会社 電力テクノシステムズ</t>
    <phoneticPr fontId="5"/>
  </si>
  <si>
    <t>一般財団法人高度情報科学技術研究機構</t>
    <phoneticPr fontId="5"/>
  </si>
  <si>
    <t>25/2</t>
    <phoneticPr fontId="5"/>
  </si>
  <si>
    <t>使用済燃料貯蔵に係る国際動向調査</t>
    <rPh sb="0" eb="5">
      <t>シヨウズミネンリョウ</t>
    </rPh>
    <rPh sb="5" eb="7">
      <t>チョゾウ</t>
    </rPh>
    <rPh sb="8" eb="9">
      <t>カカ</t>
    </rPh>
    <rPh sb="10" eb="12">
      <t>コクサイ</t>
    </rPh>
    <rPh sb="12" eb="14">
      <t>ドウコウ</t>
    </rPh>
    <rPh sb="14" eb="16">
      <t>チョウサ</t>
    </rPh>
    <phoneticPr fontId="5"/>
  </si>
  <si>
    <t>B.国立研究開発法人　海上・港湾・航空技術研究所</t>
    <phoneticPr fontId="5"/>
  </si>
  <si>
    <t xml:space="preserve">PHITSによる使用済燃料貯蔵施設の敷地境界線量評価手法の整備
</t>
    <phoneticPr fontId="5"/>
  </si>
  <si>
    <t>C.一般財団法人高度情報科学技術研究機構</t>
    <phoneticPr fontId="5"/>
  </si>
  <si>
    <t>キャニスタを用いた使用済燃料の乾式貯蔵方法に係る調査 【三菱重工業株式会社】</t>
    <phoneticPr fontId="5"/>
  </si>
  <si>
    <t>A.三菱重工業株式会社</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</si>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</sst>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165914</xdr:colOff>
      <xdr:row>749</xdr:row>
      <xdr:rowOff>25744</xdr:rowOff>
    </xdr:from>
    <xdr:to>
      <xdr:col>36</xdr:col>
      <xdr:colOff>172967</xdr:colOff>
      <xdr:row>753</xdr:row>
      <xdr:rowOff>60861</xdr:rowOff>
    </xdr:to>
    <xdr:sp macro="" textlink="">
      <xdr:nvSpPr>
        <xdr:cNvPr id="2" name="正方形/長方形 1">
          <a:extLst>
            <a:ext uri="{FF2B5EF4-FFF2-40B4-BE49-F238E27FC236}">
              <a16:creationId xmlns:a16="http://schemas.microsoft.com/office/drawing/2014/main" xmlns="" id="{00000000-0008-0000-0000-000025000000}"/>
            </a:ext>
          </a:extLst>
        </xdr:cNvPr>
        <xdr:cNvSpPr/>
      </xdr:nvSpPr>
      <xdr:spPr>
        <a:xfrm>
          <a:off x="3366314" y="60452344"/>
          <a:ext cx="4007553" cy="14448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68</a:t>
          </a:r>
          <a:r>
            <a:rPr kumimoji="1" lang="ja-JP" altLang="en-US" sz="1400">
              <a:solidFill>
                <a:sysClr val="windowText" lastClr="000000"/>
              </a:solidFill>
            </a:rPr>
            <a:t>百万円</a:t>
          </a:r>
        </a:p>
      </xdr:txBody>
    </xdr:sp>
    <xdr:clientData/>
  </xdr:twoCellAnchor>
  <xdr:twoCellAnchor>
    <xdr:from>
      <xdr:col>28</xdr:col>
      <xdr:colOff>16893</xdr:colOff>
      <xdr:row>755</xdr:row>
      <xdr:rowOff>261559</xdr:rowOff>
    </xdr:from>
    <xdr:to>
      <xdr:col>28</xdr:col>
      <xdr:colOff>16893</xdr:colOff>
      <xdr:row>761</xdr:row>
      <xdr:rowOff>144951</xdr:rowOff>
    </xdr:to>
    <xdr:cxnSp macro="">
      <xdr:nvCxnSpPr>
        <xdr:cNvPr id="3" name="直線矢印コネクタ 2">
          <a:extLst>
            <a:ext uri="{FF2B5EF4-FFF2-40B4-BE49-F238E27FC236}">
              <a16:creationId xmlns:a16="http://schemas.microsoft.com/office/drawing/2014/main" xmlns="" id="{00000000-0008-0000-0000-000026000000}"/>
            </a:ext>
          </a:extLst>
        </xdr:cNvPr>
        <xdr:cNvCxnSpPr/>
      </xdr:nvCxnSpPr>
      <xdr:spPr>
        <a:xfrm>
          <a:off x="5617593" y="62802709"/>
          <a:ext cx="0" cy="284566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79067</xdr:colOff>
      <xdr:row>763</xdr:row>
      <xdr:rowOff>188568</xdr:rowOff>
    </xdr:from>
    <xdr:ext cx="1524776" cy="275717"/>
    <xdr:sp macro="" textlink="">
      <xdr:nvSpPr>
        <xdr:cNvPr id="4" name="テキスト ボックス 3">
          <a:extLst>
            <a:ext uri="{FF2B5EF4-FFF2-40B4-BE49-F238E27FC236}">
              <a16:creationId xmlns:a16="http://schemas.microsoft.com/office/drawing/2014/main" xmlns="" id="{00000000-0008-0000-0000-000027000000}"/>
            </a:ext>
          </a:extLst>
        </xdr:cNvPr>
        <xdr:cNvSpPr txBox="1"/>
      </xdr:nvSpPr>
      <xdr:spPr>
        <a:xfrm>
          <a:off x="4879667" y="6639684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一般競争入札・請負</a:t>
          </a:r>
          <a:r>
            <a:rPr kumimoji="1" lang="en-US" altLang="ja-JP" sz="1100"/>
            <a:t>】</a:t>
          </a:r>
          <a:endParaRPr kumimoji="1" lang="ja-JP" altLang="en-US" sz="1100"/>
        </a:p>
      </xdr:txBody>
    </xdr:sp>
    <xdr:clientData/>
  </xdr:oneCellAnchor>
  <xdr:twoCellAnchor>
    <xdr:from>
      <xdr:col>33</xdr:col>
      <xdr:colOff>81204</xdr:colOff>
      <xdr:row>756</xdr:row>
      <xdr:rowOff>290977</xdr:rowOff>
    </xdr:from>
    <xdr:to>
      <xdr:col>44</xdr:col>
      <xdr:colOff>207</xdr:colOff>
      <xdr:row>758</xdr:row>
      <xdr:rowOff>318061</xdr:rowOff>
    </xdr:to>
    <xdr:sp macro="" textlink="">
      <xdr:nvSpPr>
        <xdr:cNvPr id="5" name="正方形/長方形 4">
          <a:extLst>
            <a:ext uri="{FF2B5EF4-FFF2-40B4-BE49-F238E27FC236}">
              <a16:creationId xmlns:a16="http://schemas.microsoft.com/office/drawing/2014/main" xmlns="" id="{00000000-0008-0000-0000-00002A000000}"/>
            </a:ext>
          </a:extLst>
        </xdr:cNvPr>
        <xdr:cNvSpPr/>
      </xdr:nvSpPr>
      <xdr:spPr>
        <a:xfrm>
          <a:off x="6682029" y="64032277"/>
          <a:ext cx="2119278" cy="731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8</xdr:col>
      <xdr:colOff>31682</xdr:colOff>
      <xdr:row>764</xdr:row>
      <xdr:rowOff>149396</xdr:rowOff>
    </xdr:from>
    <xdr:to>
      <xdr:col>19</xdr:col>
      <xdr:colOff>108506</xdr:colOff>
      <xdr:row>765</xdr:row>
      <xdr:rowOff>200819</xdr:rowOff>
    </xdr:to>
    <xdr:sp macro="" textlink="">
      <xdr:nvSpPr>
        <xdr:cNvPr id="6" name="正方形/長方形 5">
          <a:extLst>
            <a:ext uri="{FF2B5EF4-FFF2-40B4-BE49-F238E27FC236}">
              <a16:creationId xmlns:a16="http://schemas.microsoft.com/office/drawing/2014/main" xmlns="" id="{00000000-0008-0000-0000-00002B000000}"/>
            </a:ext>
          </a:extLst>
        </xdr:cNvPr>
        <xdr:cNvSpPr/>
      </xdr:nvSpPr>
      <xdr:spPr>
        <a:xfrm>
          <a:off x="1631882" y="66710096"/>
          <a:ext cx="2277099" cy="7181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a:t>
          </a:r>
          <a:r>
            <a:rPr kumimoji="1" lang="en-US" altLang="ja-JP" sz="1400">
              <a:solidFill>
                <a:sysClr val="windowText" lastClr="000000"/>
              </a:solidFill>
            </a:rPr>
            <a:t>3</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49</a:t>
          </a:r>
          <a:r>
            <a:rPr kumimoji="1" lang="ja-JP" altLang="en-US" sz="1400">
              <a:solidFill>
                <a:sysClr val="windowText" lastClr="000000"/>
              </a:solidFill>
            </a:rPr>
            <a:t>百万円</a:t>
          </a:r>
        </a:p>
      </xdr:txBody>
    </xdr:sp>
    <xdr:clientData/>
  </xdr:twoCellAnchor>
  <xdr:twoCellAnchor>
    <xdr:from>
      <xdr:col>7</xdr:col>
      <xdr:colOff>12871</xdr:colOff>
      <xdr:row>765</xdr:row>
      <xdr:rowOff>274570</xdr:rowOff>
    </xdr:from>
    <xdr:to>
      <xdr:col>21</xdr:col>
      <xdr:colOff>152228</xdr:colOff>
      <xdr:row>767</xdr:row>
      <xdr:rowOff>200026</xdr:rowOff>
    </xdr:to>
    <xdr:sp macro="" textlink="">
      <xdr:nvSpPr>
        <xdr:cNvPr id="7" name="大かっこ 6">
          <a:extLst>
            <a:ext uri="{FF2B5EF4-FFF2-40B4-BE49-F238E27FC236}">
              <a16:creationId xmlns:a16="http://schemas.microsoft.com/office/drawing/2014/main" xmlns="" id="{00000000-0008-0000-0000-00002C000000}"/>
            </a:ext>
          </a:extLst>
        </xdr:cNvPr>
        <xdr:cNvSpPr/>
      </xdr:nvSpPr>
      <xdr:spPr>
        <a:xfrm>
          <a:off x="1413046" y="63234820"/>
          <a:ext cx="2939707" cy="1258956"/>
        </a:xfrm>
        <a:prstGeom prst="bracketPair">
          <a:avLst>
            <a:gd name="adj" fmla="val 749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・使用済燃料輸送容器の経年変化に係る調査</a:t>
          </a: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・気中塩分モニタリング装置保守</a:t>
          </a:r>
          <a:endParaRPr lang="ja-JP" altLang="ja-JP">
            <a:effectLst/>
          </a:endParaRPr>
        </a:p>
        <a:p>
          <a:pPr algn="l">
            <a:lnSpc>
              <a:spcPts val="1000"/>
            </a:lnSpc>
          </a:pPr>
          <a:endParaRPr kumimoji="1" lang="en-US" altLang="ja-JP" sz="1100"/>
        </a:p>
        <a:p>
          <a:pPr algn="l">
            <a:lnSpc>
              <a:spcPts val="1000"/>
            </a:lnSpc>
          </a:pPr>
          <a:r>
            <a:rPr kumimoji="1" lang="ja-JP" altLang="en-US" sz="1100"/>
            <a:t>・キャニスタを用いた使用済燃料の乾式貯蔵方法に係る調査</a:t>
          </a:r>
          <a:endParaRPr kumimoji="1" lang="en-US" altLang="ja-JP" sz="1100"/>
        </a:p>
      </xdr:txBody>
    </xdr:sp>
    <xdr:clientData/>
  </xdr:twoCellAnchor>
  <xdr:twoCellAnchor>
    <xdr:from>
      <xdr:col>18</xdr:col>
      <xdr:colOff>188429</xdr:colOff>
      <xdr:row>753</xdr:row>
      <xdr:rowOff>146296</xdr:rowOff>
    </xdr:from>
    <xdr:to>
      <xdr:col>34</xdr:col>
      <xdr:colOff>164883</xdr:colOff>
      <xdr:row>755</xdr:row>
      <xdr:rowOff>297003</xdr:rowOff>
    </xdr:to>
    <xdr:sp macro="" textlink="">
      <xdr:nvSpPr>
        <xdr:cNvPr id="8" name="大かっこ 7">
          <a:extLst>
            <a:ext uri="{FF2B5EF4-FFF2-40B4-BE49-F238E27FC236}">
              <a16:creationId xmlns:a16="http://schemas.microsoft.com/office/drawing/2014/main" xmlns="" id="{00000000-0008-0000-0000-00002D000000}"/>
            </a:ext>
          </a:extLst>
        </xdr:cNvPr>
        <xdr:cNvSpPr/>
      </xdr:nvSpPr>
      <xdr:spPr>
        <a:xfrm>
          <a:off x="3788879" y="61982596"/>
          <a:ext cx="3176854" cy="855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28</xdr:col>
      <xdr:colOff>15133</xdr:colOff>
      <xdr:row>757</xdr:row>
      <xdr:rowOff>304518</xdr:rowOff>
    </xdr:from>
    <xdr:to>
      <xdr:col>33</xdr:col>
      <xdr:colOff>81204</xdr:colOff>
      <xdr:row>757</xdr:row>
      <xdr:rowOff>306827</xdr:rowOff>
    </xdr:to>
    <xdr:cxnSp macro="">
      <xdr:nvCxnSpPr>
        <xdr:cNvPr id="9" name="直線コネクタ 8">
          <a:extLst>
            <a:ext uri="{FF2B5EF4-FFF2-40B4-BE49-F238E27FC236}">
              <a16:creationId xmlns:a16="http://schemas.microsoft.com/office/drawing/2014/main" xmlns="" id="{00000000-0008-0000-0000-00002E000000}"/>
            </a:ext>
          </a:extLst>
        </xdr:cNvPr>
        <xdr:cNvCxnSpPr>
          <a:endCxn id="5" idx="1"/>
        </xdr:cNvCxnSpPr>
      </xdr:nvCxnSpPr>
      <xdr:spPr>
        <a:xfrm flipV="1">
          <a:off x="5615833" y="64398243"/>
          <a:ext cx="1066196"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38893</xdr:colOff>
      <xdr:row>761</xdr:row>
      <xdr:rowOff>158517</xdr:rowOff>
    </xdr:from>
    <xdr:to>
      <xdr:col>43</xdr:col>
      <xdr:colOff>6884</xdr:colOff>
      <xdr:row>761</xdr:row>
      <xdr:rowOff>158517</xdr:rowOff>
    </xdr:to>
    <xdr:cxnSp macro="">
      <xdr:nvCxnSpPr>
        <xdr:cNvPr id="10" name="直線コネクタ 9">
          <a:extLst>
            <a:ext uri="{FF2B5EF4-FFF2-40B4-BE49-F238E27FC236}">
              <a16:creationId xmlns:a16="http://schemas.microsoft.com/office/drawing/2014/main" xmlns="" id="{00000000-0008-0000-0000-00002F000000}"/>
            </a:ext>
          </a:extLst>
        </xdr:cNvPr>
        <xdr:cNvCxnSpPr/>
      </xdr:nvCxnSpPr>
      <xdr:spPr>
        <a:xfrm>
          <a:off x="2839243" y="65661942"/>
          <a:ext cx="576871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45863</xdr:colOff>
      <xdr:row>761</xdr:row>
      <xdr:rowOff>142569</xdr:rowOff>
    </xdr:from>
    <xdr:to>
      <xdr:col>14</xdr:col>
      <xdr:colOff>45863</xdr:colOff>
      <xdr:row>763</xdr:row>
      <xdr:rowOff>174131</xdr:rowOff>
    </xdr:to>
    <xdr:cxnSp macro="">
      <xdr:nvCxnSpPr>
        <xdr:cNvPr id="11" name="直線矢印コネクタ 10">
          <a:extLst>
            <a:ext uri="{FF2B5EF4-FFF2-40B4-BE49-F238E27FC236}">
              <a16:creationId xmlns:a16="http://schemas.microsoft.com/office/drawing/2014/main" xmlns="" id="{00000000-0008-0000-0000-000031000000}"/>
            </a:ext>
          </a:extLst>
        </xdr:cNvPr>
        <xdr:cNvCxnSpPr/>
      </xdr:nvCxnSpPr>
      <xdr:spPr>
        <a:xfrm>
          <a:off x="2846213" y="65645994"/>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113368</xdr:colOff>
      <xdr:row>764</xdr:row>
      <xdr:rowOff>130346</xdr:rowOff>
    </xdr:from>
    <xdr:to>
      <xdr:col>35</xdr:col>
      <xdr:colOff>113784</xdr:colOff>
      <xdr:row>765</xdr:row>
      <xdr:rowOff>598188</xdr:rowOff>
    </xdr:to>
    <xdr:sp macro="" textlink="">
      <xdr:nvSpPr>
        <xdr:cNvPr id="12" name="正方形/長方形 11">
          <a:extLst>
            <a:ext uri="{FF2B5EF4-FFF2-40B4-BE49-F238E27FC236}">
              <a16:creationId xmlns:a16="http://schemas.microsoft.com/office/drawing/2014/main" xmlns="" id="{00000000-0008-0000-0000-000035000000}"/>
            </a:ext>
          </a:extLst>
        </xdr:cNvPr>
        <xdr:cNvSpPr/>
      </xdr:nvSpPr>
      <xdr:spPr>
        <a:xfrm>
          <a:off x="4513918" y="66691046"/>
          <a:ext cx="2600741" cy="11345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海上・港湾・航空技術研究所</a:t>
          </a:r>
          <a:endParaRPr kumimoji="1" lang="en-US" altLang="ja-JP" sz="1400">
            <a:solidFill>
              <a:sysClr val="windowText" lastClr="000000"/>
            </a:solidFill>
          </a:endParaRPr>
        </a:p>
        <a:p>
          <a:pPr algn="ctr"/>
          <a:r>
            <a:rPr kumimoji="1" lang="en-US" altLang="ja-JP" sz="1400">
              <a:solidFill>
                <a:sysClr val="windowText" lastClr="000000"/>
              </a:solidFill>
            </a:rPr>
            <a:t>10</a:t>
          </a:r>
          <a:r>
            <a:rPr kumimoji="1" lang="ja-JP" altLang="en-US" sz="1400">
              <a:solidFill>
                <a:sysClr val="windowText" lastClr="000000"/>
              </a:solidFill>
            </a:rPr>
            <a:t>百万円</a:t>
          </a:r>
        </a:p>
      </xdr:txBody>
    </xdr:sp>
    <xdr:clientData/>
  </xdr:twoCellAnchor>
  <xdr:oneCellAnchor>
    <xdr:from>
      <xdr:col>10</xdr:col>
      <xdr:colOff>96043</xdr:colOff>
      <xdr:row>763</xdr:row>
      <xdr:rowOff>219523</xdr:rowOff>
    </xdr:from>
    <xdr:ext cx="1524776" cy="275717"/>
    <xdr:sp macro="" textlink="">
      <xdr:nvSpPr>
        <xdr:cNvPr id="13" name="テキスト ボックス 12">
          <a:extLst>
            <a:ext uri="{FF2B5EF4-FFF2-40B4-BE49-F238E27FC236}">
              <a16:creationId xmlns:a16="http://schemas.microsoft.com/office/drawing/2014/main" xmlns="" id="{00000000-0008-0000-0000-000036000000}"/>
            </a:ext>
          </a:extLst>
        </xdr:cNvPr>
        <xdr:cNvSpPr txBox="1"/>
      </xdr:nvSpPr>
      <xdr:spPr>
        <a:xfrm>
          <a:off x="2096293" y="66427798"/>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23</xdr:col>
      <xdr:colOff>45666</xdr:colOff>
      <xdr:row>766</xdr:row>
      <xdr:rowOff>40219</xdr:rowOff>
    </xdr:from>
    <xdr:to>
      <xdr:col>34</xdr:col>
      <xdr:colOff>151454</xdr:colOff>
      <xdr:row>767</xdr:row>
      <xdr:rowOff>154460</xdr:rowOff>
    </xdr:to>
    <xdr:sp macro="" textlink="">
      <xdr:nvSpPr>
        <xdr:cNvPr id="14" name="大かっこ 13">
          <a:extLst>
            <a:ext uri="{FF2B5EF4-FFF2-40B4-BE49-F238E27FC236}">
              <a16:creationId xmlns:a16="http://schemas.microsoft.com/office/drawing/2014/main" xmlns="" id="{00000000-0008-0000-0000-000037000000}"/>
            </a:ext>
          </a:extLst>
        </xdr:cNvPr>
        <xdr:cNvSpPr/>
      </xdr:nvSpPr>
      <xdr:spPr>
        <a:xfrm>
          <a:off x="4646241" y="67934419"/>
          <a:ext cx="2306063" cy="7809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・使用済燃料貯蔵に係る国際動向調査</a:t>
          </a:r>
          <a:endParaRPr kumimoji="1" lang="en-US" altLang="ja-JP" sz="1100"/>
        </a:p>
      </xdr:txBody>
    </xdr:sp>
    <xdr:clientData/>
  </xdr:twoCellAnchor>
  <xdr:twoCellAnchor>
    <xdr:from>
      <xdr:col>32</xdr:col>
      <xdr:colOff>135830</xdr:colOff>
      <xdr:row>759</xdr:row>
      <xdr:rowOff>5739</xdr:rowOff>
    </xdr:from>
    <xdr:to>
      <xdr:col>44</xdr:col>
      <xdr:colOff>130968</xdr:colOff>
      <xdr:row>760</xdr:row>
      <xdr:rowOff>214310</xdr:rowOff>
    </xdr:to>
    <xdr:sp macro="" textlink="">
      <xdr:nvSpPr>
        <xdr:cNvPr id="15" name="大かっこ 14">
          <a:extLst>
            <a:ext uri="{FF2B5EF4-FFF2-40B4-BE49-F238E27FC236}">
              <a16:creationId xmlns:a16="http://schemas.microsoft.com/office/drawing/2014/main" xmlns="" id="{00000000-0008-0000-0000-000038000000}"/>
            </a:ext>
          </a:extLst>
        </xdr:cNvPr>
        <xdr:cNvSpPr/>
      </xdr:nvSpPr>
      <xdr:spPr>
        <a:xfrm>
          <a:off x="6536630" y="64804314"/>
          <a:ext cx="2395438" cy="5609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職員旅費、委員等旅費、雑役務費等</a:t>
          </a:r>
          <a:endParaRPr lang="ja-JP" altLang="ja-JP">
            <a:effectLst/>
          </a:endParaRPr>
        </a:p>
      </xdr:txBody>
    </xdr:sp>
    <xdr:clientData/>
  </xdr:twoCellAnchor>
  <xdr:twoCellAnchor>
    <xdr:from>
      <xdr:col>28</xdr:col>
      <xdr:colOff>10933</xdr:colOff>
      <xdr:row>761</xdr:row>
      <xdr:rowOff>156857</xdr:rowOff>
    </xdr:from>
    <xdr:to>
      <xdr:col>28</xdr:col>
      <xdr:colOff>10933</xdr:colOff>
      <xdr:row>763</xdr:row>
      <xdr:rowOff>188419</xdr:rowOff>
    </xdr:to>
    <xdr:cxnSp macro="">
      <xdr:nvCxnSpPr>
        <xdr:cNvPr id="16" name="直線矢印コネクタ 15">
          <a:extLst>
            <a:ext uri="{FF2B5EF4-FFF2-40B4-BE49-F238E27FC236}">
              <a16:creationId xmlns:a16="http://schemas.microsoft.com/office/drawing/2014/main" xmlns="" id="{00000000-0008-0000-0000-000039000000}"/>
            </a:ext>
          </a:extLst>
        </xdr:cNvPr>
        <xdr:cNvCxnSpPr/>
      </xdr:nvCxnSpPr>
      <xdr:spPr>
        <a:xfrm>
          <a:off x="5611633" y="6566028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130579</xdr:colOff>
      <xdr:row>764</xdr:row>
      <xdr:rowOff>151127</xdr:rowOff>
    </xdr:from>
    <xdr:to>
      <xdr:col>49</xdr:col>
      <xdr:colOff>14222</xdr:colOff>
      <xdr:row>765</xdr:row>
      <xdr:rowOff>640901</xdr:rowOff>
    </xdr:to>
    <xdr:sp macro="" textlink="">
      <xdr:nvSpPr>
        <xdr:cNvPr id="17" name="正方形/長方形 16">
          <a:extLst>
            <a:ext uri="{FF2B5EF4-FFF2-40B4-BE49-F238E27FC236}">
              <a16:creationId xmlns:a16="http://schemas.microsoft.com/office/drawing/2014/main" xmlns="" id="{00000000-0008-0000-0000-00003A000000}"/>
            </a:ext>
          </a:extLst>
        </xdr:cNvPr>
        <xdr:cNvSpPr/>
      </xdr:nvSpPr>
      <xdr:spPr>
        <a:xfrm>
          <a:off x="7531504" y="66711827"/>
          <a:ext cx="2283943" cy="11565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一般財団法人</a:t>
          </a:r>
          <a:endParaRPr kumimoji="1" lang="en-US" altLang="ja-JP" sz="1400">
            <a:solidFill>
              <a:sysClr val="windowText" lastClr="000000"/>
            </a:solidFill>
          </a:endParaRPr>
        </a:p>
        <a:p>
          <a:pPr algn="ctr"/>
          <a:r>
            <a:rPr kumimoji="1" lang="ja-JP" altLang="en-US" sz="1400">
              <a:solidFill>
                <a:sysClr val="windowText" lastClr="000000"/>
              </a:solidFill>
            </a:rPr>
            <a:t>高度情報科学技術研究機構</a:t>
          </a:r>
          <a:endParaRPr kumimoji="1" lang="en-US" altLang="ja-JP" sz="1400">
            <a:solidFill>
              <a:sysClr val="windowText" lastClr="000000"/>
            </a:solidFill>
          </a:endParaRPr>
        </a:p>
        <a:p>
          <a:pPr algn="ctr"/>
          <a:r>
            <a:rPr kumimoji="1" lang="en-US" altLang="ja-JP" sz="1400">
              <a:solidFill>
                <a:sysClr val="windowText" lastClr="000000"/>
              </a:solidFill>
            </a:rPr>
            <a:t>9</a:t>
          </a:r>
          <a:r>
            <a:rPr kumimoji="1" lang="ja-JP" altLang="en-US" sz="1400">
              <a:solidFill>
                <a:sysClr val="windowText" lastClr="000000"/>
              </a:solidFill>
            </a:rPr>
            <a:t>百万円</a:t>
          </a:r>
        </a:p>
      </xdr:txBody>
    </xdr:sp>
    <xdr:clientData/>
  </xdr:twoCellAnchor>
  <xdr:twoCellAnchor>
    <xdr:from>
      <xdr:col>38</xdr:col>
      <xdr:colOff>151647</xdr:colOff>
      <xdr:row>766</xdr:row>
      <xdr:rowOff>34009</xdr:rowOff>
    </xdr:from>
    <xdr:to>
      <xdr:col>48</xdr:col>
      <xdr:colOff>40781</xdr:colOff>
      <xdr:row>767</xdr:row>
      <xdr:rowOff>180203</xdr:rowOff>
    </xdr:to>
    <xdr:sp macro="" textlink="">
      <xdr:nvSpPr>
        <xdr:cNvPr id="18" name="大かっこ 17">
          <a:extLst>
            <a:ext uri="{FF2B5EF4-FFF2-40B4-BE49-F238E27FC236}">
              <a16:creationId xmlns:a16="http://schemas.microsoft.com/office/drawing/2014/main" xmlns="" id="{00000000-0008-0000-0000-00003B000000}"/>
            </a:ext>
          </a:extLst>
        </xdr:cNvPr>
        <xdr:cNvSpPr/>
      </xdr:nvSpPr>
      <xdr:spPr>
        <a:xfrm>
          <a:off x="7752597" y="67928209"/>
          <a:ext cx="1889384" cy="8129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a:t>
          </a:r>
          <a:r>
            <a:rPr kumimoji="1" lang="en-US" altLang="ja-JP" sz="1100"/>
            <a:t>PHITS</a:t>
          </a:r>
          <a:r>
            <a:rPr kumimoji="1" lang="ja-JP" altLang="en-US" sz="1100"/>
            <a:t>による使用済燃料貯蔵施設の敷地境界線量評価手法の整備</a:t>
          </a:r>
          <a:endParaRPr kumimoji="1" lang="en-US" altLang="ja-JP" sz="1100"/>
        </a:p>
      </xdr:txBody>
    </xdr:sp>
    <xdr:clientData/>
  </xdr:twoCellAnchor>
  <xdr:oneCellAnchor>
    <xdr:from>
      <xdr:col>39</xdr:col>
      <xdr:colOff>101976</xdr:colOff>
      <xdr:row>763</xdr:row>
      <xdr:rowOff>218513</xdr:rowOff>
    </xdr:from>
    <xdr:ext cx="1242648" cy="275717"/>
    <xdr:sp macro="" textlink="">
      <xdr:nvSpPr>
        <xdr:cNvPr id="19" name="テキスト ボックス 18">
          <a:extLst>
            <a:ext uri="{FF2B5EF4-FFF2-40B4-BE49-F238E27FC236}">
              <a16:creationId xmlns:a16="http://schemas.microsoft.com/office/drawing/2014/main" xmlns="" id="{00000000-0008-0000-0000-00003C000000}"/>
            </a:ext>
          </a:extLst>
        </xdr:cNvPr>
        <xdr:cNvSpPr txBox="1"/>
      </xdr:nvSpPr>
      <xdr:spPr>
        <a:xfrm>
          <a:off x="7902951" y="6642678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特命随契・請負</a:t>
          </a:r>
          <a:r>
            <a:rPr kumimoji="1" lang="en-US" altLang="ja-JP" sz="1100"/>
            <a:t>】</a:t>
          </a:r>
          <a:endParaRPr kumimoji="1" lang="ja-JP" altLang="en-US" sz="1100"/>
        </a:p>
      </xdr:txBody>
    </xdr:sp>
    <xdr:clientData/>
  </xdr:oneCellAnchor>
  <xdr:twoCellAnchor>
    <xdr:from>
      <xdr:col>43</xdr:col>
      <xdr:colOff>9384</xdr:colOff>
      <xdr:row>761</xdr:row>
      <xdr:rowOff>156857</xdr:rowOff>
    </xdr:from>
    <xdr:to>
      <xdr:col>43</xdr:col>
      <xdr:colOff>9384</xdr:colOff>
      <xdr:row>763</xdr:row>
      <xdr:rowOff>188419</xdr:rowOff>
    </xdr:to>
    <xdr:cxnSp macro="">
      <xdr:nvCxnSpPr>
        <xdr:cNvPr id="20" name="直線矢印コネクタ 19">
          <a:extLst>
            <a:ext uri="{FF2B5EF4-FFF2-40B4-BE49-F238E27FC236}">
              <a16:creationId xmlns:a16="http://schemas.microsoft.com/office/drawing/2014/main" xmlns="" id="{00000000-0008-0000-0000-00003D000000}"/>
            </a:ext>
          </a:extLst>
        </xdr:cNvPr>
        <xdr:cNvCxnSpPr/>
      </xdr:nvCxnSpPr>
      <xdr:spPr>
        <a:xfrm>
          <a:off x="8610459" y="65660282"/>
          <a:ext cx="0" cy="73641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132" sqref="G132:X1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403</v>
      </c>
      <c r="AJ2" s="944" t="s">
        <v>732</v>
      </c>
      <c r="AK2" s="944"/>
      <c r="AL2" s="944"/>
      <c r="AM2" s="944"/>
      <c r="AN2" s="98" t="s">
        <v>403</v>
      </c>
      <c r="AO2" s="944">
        <v>20</v>
      </c>
      <c r="AP2" s="944"/>
      <c r="AQ2" s="944"/>
      <c r="AR2" s="99" t="s">
        <v>708</v>
      </c>
      <c r="AS2" s="950">
        <v>15</v>
      </c>
      <c r="AT2" s="950"/>
      <c r="AU2" s="950"/>
      <c r="AV2" s="98" t="str">
        <f>IF(AW2="","","-")</f>
        <v/>
      </c>
      <c r="AW2" s="912"/>
      <c r="AX2" s="912"/>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709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t="s">
        <v>498</v>
      </c>
      <c r="H5" s="838"/>
      <c r="I5" s="838"/>
      <c r="J5" s="838"/>
      <c r="K5" s="838"/>
      <c r="L5" s="838"/>
      <c r="M5" s="839" t="s">
        <v>66</v>
      </c>
      <c r="N5" s="840"/>
      <c r="O5" s="840"/>
      <c r="P5" s="840"/>
      <c r="Q5" s="840"/>
      <c r="R5" s="841"/>
      <c r="S5" s="842" t="s">
        <v>514</v>
      </c>
      <c r="T5" s="838"/>
      <c r="U5" s="838"/>
      <c r="V5" s="838"/>
      <c r="W5" s="838"/>
      <c r="X5" s="843"/>
      <c r="Y5" s="700" t="s">
        <v>3</v>
      </c>
      <c r="Z5" s="542"/>
      <c r="AA5" s="542"/>
      <c r="AB5" s="542"/>
      <c r="AC5" s="542"/>
      <c r="AD5" s="543"/>
      <c r="AE5" s="701" t="s">
        <v>712</v>
      </c>
      <c r="AF5" s="701"/>
      <c r="AG5" s="701"/>
      <c r="AH5" s="701"/>
      <c r="AI5" s="701"/>
      <c r="AJ5" s="701"/>
      <c r="AK5" s="701"/>
      <c r="AL5" s="701"/>
      <c r="AM5" s="701"/>
      <c r="AN5" s="701"/>
      <c r="AO5" s="701"/>
      <c r="AP5" s="702"/>
      <c r="AQ5" s="703" t="s">
        <v>713</v>
      </c>
      <c r="AR5" s="704"/>
      <c r="AS5" s="704"/>
      <c r="AT5" s="704"/>
      <c r="AU5" s="704"/>
      <c r="AV5" s="704"/>
      <c r="AW5" s="704"/>
      <c r="AX5" s="705"/>
    </row>
    <row r="6" spans="1:50" ht="39" customHeight="1" x14ac:dyDescent="0.15">
      <c r="A6" s="708" t="s">
        <v>4</v>
      </c>
      <c r="B6" s="709"/>
      <c r="C6" s="709"/>
      <c r="D6" s="709"/>
      <c r="E6" s="709"/>
      <c r="F6" s="709"/>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4" t="s">
        <v>386</v>
      </c>
      <c r="Z7" s="439"/>
      <c r="AA7" s="439"/>
      <c r="AB7" s="439"/>
      <c r="AC7" s="439"/>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5" t="str">
        <f>入力規則等!A27</f>
        <v>科学技術・イノベーション</v>
      </c>
      <c r="H8" s="722"/>
      <c r="I8" s="722"/>
      <c r="J8" s="722"/>
      <c r="K8" s="722"/>
      <c r="L8" s="722"/>
      <c r="M8" s="722"/>
      <c r="N8" s="722"/>
      <c r="O8" s="722"/>
      <c r="P8" s="722"/>
      <c r="Q8" s="722"/>
      <c r="R8" s="722"/>
      <c r="S8" s="722"/>
      <c r="T8" s="722"/>
      <c r="U8" s="722"/>
      <c r="V8" s="722"/>
      <c r="W8" s="722"/>
      <c r="X8" s="946"/>
      <c r="Y8" s="844" t="s">
        <v>257</v>
      </c>
      <c r="Z8" s="845"/>
      <c r="AA8" s="845"/>
      <c r="AB8" s="845"/>
      <c r="AC8" s="845"/>
      <c r="AD8" s="846"/>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5" t="s">
        <v>30</v>
      </c>
      <c r="B10" s="666"/>
      <c r="C10" s="666"/>
      <c r="D10" s="666"/>
      <c r="E10" s="666"/>
      <c r="F10" s="666"/>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5" t="s">
        <v>5</v>
      </c>
      <c r="B11" s="666"/>
      <c r="C11" s="666"/>
      <c r="D11" s="666"/>
      <c r="E11" s="666"/>
      <c r="F11" s="667"/>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59"/>
      <c r="H12" s="760"/>
      <c r="I12" s="760"/>
      <c r="J12" s="760"/>
      <c r="K12" s="760"/>
      <c r="L12" s="760"/>
      <c r="M12" s="760"/>
      <c r="N12" s="760"/>
      <c r="O12" s="760"/>
      <c r="P12" s="446" t="s">
        <v>387</v>
      </c>
      <c r="Q12" s="441"/>
      <c r="R12" s="441"/>
      <c r="S12" s="441"/>
      <c r="T12" s="441"/>
      <c r="U12" s="441"/>
      <c r="V12" s="442"/>
      <c r="W12" s="446" t="s">
        <v>409</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4"/>
    </row>
    <row r="13" spans="1:50" ht="21" customHeight="1" x14ac:dyDescent="0.15">
      <c r="A13" s="616"/>
      <c r="B13" s="617"/>
      <c r="C13" s="617"/>
      <c r="D13" s="617"/>
      <c r="E13" s="617"/>
      <c r="F13" s="618"/>
      <c r="G13" s="725" t="s">
        <v>6</v>
      </c>
      <c r="H13" s="726"/>
      <c r="I13" s="763" t="s">
        <v>7</v>
      </c>
      <c r="J13" s="764"/>
      <c r="K13" s="764"/>
      <c r="L13" s="764"/>
      <c r="M13" s="764"/>
      <c r="N13" s="764"/>
      <c r="O13" s="765"/>
      <c r="P13" s="662">
        <v>100</v>
      </c>
      <c r="Q13" s="663"/>
      <c r="R13" s="663"/>
      <c r="S13" s="663"/>
      <c r="T13" s="663"/>
      <c r="U13" s="663"/>
      <c r="V13" s="664"/>
      <c r="W13" s="662">
        <v>94</v>
      </c>
      <c r="X13" s="663"/>
      <c r="Y13" s="663"/>
      <c r="Z13" s="663"/>
      <c r="AA13" s="663"/>
      <c r="AB13" s="663"/>
      <c r="AC13" s="664"/>
      <c r="AD13" s="662">
        <v>93</v>
      </c>
      <c r="AE13" s="663"/>
      <c r="AF13" s="663"/>
      <c r="AG13" s="663"/>
      <c r="AH13" s="663"/>
      <c r="AI13" s="663"/>
      <c r="AJ13" s="664"/>
      <c r="AK13" s="662">
        <v>88</v>
      </c>
      <c r="AL13" s="663"/>
      <c r="AM13" s="663"/>
      <c r="AN13" s="663"/>
      <c r="AO13" s="663"/>
      <c r="AP13" s="663"/>
      <c r="AQ13" s="664"/>
      <c r="AR13" s="921">
        <v>94</v>
      </c>
      <c r="AS13" s="922"/>
      <c r="AT13" s="922"/>
      <c r="AU13" s="922"/>
      <c r="AV13" s="922"/>
      <c r="AW13" s="922"/>
      <c r="AX13" s="923"/>
    </row>
    <row r="14" spans="1:50" ht="21" customHeight="1" x14ac:dyDescent="0.15">
      <c r="A14" s="616"/>
      <c r="B14" s="617"/>
      <c r="C14" s="617"/>
      <c r="D14" s="617"/>
      <c r="E14" s="617"/>
      <c r="F14" s="618"/>
      <c r="G14" s="727"/>
      <c r="H14" s="728"/>
      <c r="I14" s="713" t="s">
        <v>8</v>
      </c>
      <c r="J14" s="761"/>
      <c r="K14" s="761"/>
      <c r="L14" s="761"/>
      <c r="M14" s="761"/>
      <c r="N14" s="761"/>
      <c r="O14" s="762"/>
      <c r="P14" s="662" t="s">
        <v>719</v>
      </c>
      <c r="Q14" s="663"/>
      <c r="R14" s="663"/>
      <c r="S14" s="663"/>
      <c r="T14" s="663"/>
      <c r="U14" s="663"/>
      <c r="V14" s="664"/>
      <c r="W14" s="662" t="s">
        <v>720</v>
      </c>
      <c r="X14" s="663"/>
      <c r="Y14" s="663"/>
      <c r="Z14" s="663"/>
      <c r="AA14" s="663"/>
      <c r="AB14" s="663"/>
      <c r="AC14" s="664"/>
      <c r="AD14" s="662" t="s">
        <v>716</v>
      </c>
      <c r="AE14" s="663"/>
      <c r="AF14" s="663"/>
      <c r="AG14" s="663"/>
      <c r="AH14" s="663"/>
      <c r="AI14" s="663"/>
      <c r="AJ14" s="664"/>
      <c r="AK14" s="662" t="s">
        <v>716</v>
      </c>
      <c r="AL14" s="663"/>
      <c r="AM14" s="663"/>
      <c r="AN14" s="663"/>
      <c r="AO14" s="663"/>
      <c r="AP14" s="663"/>
      <c r="AQ14" s="664"/>
      <c r="AR14" s="787"/>
      <c r="AS14" s="787"/>
      <c r="AT14" s="787"/>
      <c r="AU14" s="787"/>
      <c r="AV14" s="787"/>
      <c r="AW14" s="787"/>
      <c r="AX14" s="788"/>
    </row>
    <row r="15" spans="1:50" ht="21" customHeight="1" x14ac:dyDescent="0.15">
      <c r="A15" s="616"/>
      <c r="B15" s="617"/>
      <c r="C15" s="617"/>
      <c r="D15" s="617"/>
      <c r="E15" s="617"/>
      <c r="F15" s="618"/>
      <c r="G15" s="727"/>
      <c r="H15" s="728"/>
      <c r="I15" s="713" t="s">
        <v>51</v>
      </c>
      <c r="J15" s="714"/>
      <c r="K15" s="714"/>
      <c r="L15" s="714"/>
      <c r="M15" s="714"/>
      <c r="N15" s="714"/>
      <c r="O15" s="715"/>
      <c r="P15" s="662" t="s">
        <v>716</v>
      </c>
      <c r="Q15" s="663"/>
      <c r="R15" s="663"/>
      <c r="S15" s="663"/>
      <c r="T15" s="663"/>
      <c r="U15" s="663"/>
      <c r="V15" s="664"/>
      <c r="W15" s="662" t="s">
        <v>725</v>
      </c>
      <c r="X15" s="663"/>
      <c r="Y15" s="663"/>
      <c r="Z15" s="663"/>
      <c r="AA15" s="663"/>
      <c r="AB15" s="663"/>
      <c r="AC15" s="664"/>
      <c r="AD15" s="662" t="s">
        <v>724</v>
      </c>
      <c r="AE15" s="663"/>
      <c r="AF15" s="663"/>
      <c r="AG15" s="663"/>
      <c r="AH15" s="663"/>
      <c r="AI15" s="663"/>
      <c r="AJ15" s="664"/>
      <c r="AK15" s="662" t="s">
        <v>716</v>
      </c>
      <c r="AL15" s="663"/>
      <c r="AM15" s="663"/>
      <c r="AN15" s="663"/>
      <c r="AO15" s="663"/>
      <c r="AP15" s="663"/>
      <c r="AQ15" s="664"/>
      <c r="AR15" s="662" t="s">
        <v>822</v>
      </c>
      <c r="AS15" s="663"/>
      <c r="AT15" s="663"/>
      <c r="AU15" s="663"/>
      <c r="AV15" s="663"/>
      <c r="AW15" s="663"/>
      <c r="AX15" s="802"/>
    </row>
    <row r="16" spans="1:50" ht="21" customHeight="1" x14ac:dyDescent="0.15">
      <c r="A16" s="616"/>
      <c r="B16" s="617"/>
      <c r="C16" s="617"/>
      <c r="D16" s="617"/>
      <c r="E16" s="617"/>
      <c r="F16" s="618"/>
      <c r="G16" s="727"/>
      <c r="H16" s="728"/>
      <c r="I16" s="713" t="s">
        <v>52</v>
      </c>
      <c r="J16" s="714"/>
      <c r="K16" s="714"/>
      <c r="L16" s="714"/>
      <c r="M16" s="714"/>
      <c r="N16" s="714"/>
      <c r="O16" s="715"/>
      <c r="P16" s="662" t="s">
        <v>724</v>
      </c>
      <c r="Q16" s="663"/>
      <c r="R16" s="663"/>
      <c r="S16" s="663"/>
      <c r="T16" s="663"/>
      <c r="U16" s="663"/>
      <c r="V16" s="664"/>
      <c r="W16" s="662" t="s">
        <v>726</v>
      </c>
      <c r="X16" s="663"/>
      <c r="Y16" s="663"/>
      <c r="Z16" s="663"/>
      <c r="AA16" s="663"/>
      <c r="AB16" s="663"/>
      <c r="AC16" s="664"/>
      <c r="AD16" s="662" t="s">
        <v>716</v>
      </c>
      <c r="AE16" s="663"/>
      <c r="AF16" s="663"/>
      <c r="AG16" s="663"/>
      <c r="AH16" s="663"/>
      <c r="AI16" s="663"/>
      <c r="AJ16" s="664"/>
      <c r="AK16" s="662" t="s">
        <v>821</v>
      </c>
      <c r="AL16" s="663"/>
      <c r="AM16" s="663"/>
      <c r="AN16" s="663"/>
      <c r="AO16" s="663"/>
      <c r="AP16" s="663"/>
      <c r="AQ16" s="664"/>
      <c r="AR16" s="756"/>
      <c r="AS16" s="757"/>
      <c r="AT16" s="757"/>
      <c r="AU16" s="757"/>
      <c r="AV16" s="757"/>
      <c r="AW16" s="757"/>
      <c r="AX16" s="758"/>
    </row>
    <row r="17" spans="1:50" ht="24.75" customHeight="1" x14ac:dyDescent="0.15">
      <c r="A17" s="616"/>
      <c r="B17" s="617"/>
      <c r="C17" s="617"/>
      <c r="D17" s="617"/>
      <c r="E17" s="617"/>
      <c r="F17" s="618"/>
      <c r="G17" s="727"/>
      <c r="H17" s="728"/>
      <c r="I17" s="713" t="s">
        <v>50</v>
      </c>
      <c r="J17" s="761"/>
      <c r="K17" s="761"/>
      <c r="L17" s="761"/>
      <c r="M17" s="761"/>
      <c r="N17" s="761"/>
      <c r="O17" s="762"/>
      <c r="P17" s="662">
        <v>-8</v>
      </c>
      <c r="Q17" s="663"/>
      <c r="R17" s="663"/>
      <c r="S17" s="663"/>
      <c r="T17" s="663"/>
      <c r="U17" s="663"/>
      <c r="V17" s="664"/>
      <c r="W17" s="662">
        <v>8</v>
      </c>
      <c r="X17" s="663"/>
      <c r="Y17" s="663"/>
      <c r="Z17" s="663"/>
      <c r="AA17" s="663"/>
      <c r="AB17" s="663"/>
      <c r="AC17" s="664"/>
      <c r="AD17" s="662" t="s">
        <v>716</v>
      </c>
      <c r="AE17" s="663"/>
      <c r="AF17" s="663"/>
      <c r="AG17" s="663"/>
      <c r="AH17" s="663"/>
      <c r="AI17" s="663"/>
      <c r="AJ17" s="664"/>
      <c r="AK17" s="662" t="s">
        <v>822</v>
      </c>
      <c r="AL17" s="663"/>
      <c r="AM17" s="663"/>
      <c r="AN17" s="663"/>
      <c r="AO17" s="663"/>
      <c r="AP17" s="663"/>
      <c r="AQ17" s="664"/>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76">
        <f>SUM(P13:V17)</f>
        <v>92</v>
      </c>
      <c r="Q18" s="877"/>
      <c r="R18" s="877"/>
      <c r="S18" s="877"/>
      <c r="T18" s="877"/>
      <c r="U18" s="877"/>
      <c r="V18" s="878"/>
      <c r="W18" s="876">
        <f>SUM(W13:AC17)</f>
        <v>102</v>
      </c>
      <c r="X18" s="877"/>
      <c r="Y18" s="877"/>
      <c r="Z18" s="877"/>
      <c r="AA18" s="877"/>
      <c r="AB18" s="877"/>
      <c r="AC18" s="878"/>
      <c r="AD18" s="876">
        <f>SUM(AD13:AJ17)</f>
        <v>93</v>
      </c>
      <c r="AE18" s="877"/>
      <c r="AF18" s="877"/>
      <c r="AG18" s="877"/>
      <c r="AH18" s="877"/>
      <c r="AI18" s="877"/>
      <c r="AJ18" s="878"/>
      <c r="AK18" s="876">
        <f>SUM(AK13:AQ17)</f>
        <v>88</v>
      </c>
      <c r="AL18" s="877"/>
      <c r="AM18" s="877"/>
      <c r="AN18" s="877"/>
      <c r="AO18" s="877"/>
      <c r="AP18" s="877"/>
      <c r="AQ18" s="878"/>
      <c r="AR18" s="876">
        <f>SUM(AR13:AX17)</f>
        <v>94</v>
      </c>
      <c r="AS18" s="877"/>
      <c r="AT18" s="877"/>
      <c r="AU18" s="877"/>
      <c r="AV18" s="877"/>
      <c r="AW18" s="877"/>
      <c r="AX18" s="879"/>
    </row>
    <row r="19" spans="1:50" ht="24.75" customHeight="1" x14ac:dyDescent="0.15">
      <c r="A19" s="616"/>
      <c r="B19" s="617"/>
      <c r="C19" s="617"/>
      <c r="D19" s="617"/>
      <c r="E19" s="617"/>
      <c r="F19" s="618"/>
      <c r="G19" s="874" t="s">
        <v>9</v>
      </c>
      <c r="H19" s="875"/>
      <c r="I19" s="875"/>
      <c r="J19" s="875"/>
      <c r="K19" s="875"/>
      <c r="L19" s="875"/>
      <c r="M19" s="875"/>
      <c r="N19" s="875"/>
      <c r="O19" s="875"/>
      <c r="P19" s="662">
        <v>81</v>
      </c>
      <c r="Q19" s="663"/>
      <c r="R19" s="663"/>
      <c r="S19" s="663"/>
      <c r="T19" s="663"/>
      <c r="U19" s="663"/>
      <c r="V19" s="664"/>
      <c r="W19" s="662">
        <v>97</v>
      </c>
      <c r="X19" s="663"/>
      <c r="Y19" s="663"/>
      <c r="Z19" s="663"/>
      <c r="AA19" s="663"/>
      <c r="AB19" s="663"/>
      <c r="AC19" s="664"/>
      <c r="AD19" s="662">
        <v>68</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4" t="s">
        <v>10</v>
      </c>
      <c r="H20" s="875"/>
      <c r="I20" s="875"/>
      <c r="J20" s="875"/>
      <c r="K20" s="875"/>
      <c r="L20" s="875"/>
      <c r="M20" s="875"/>
      <c r="N20" s="875"/>
      <c r="O20" s="875"/>
      <c r="P20" s="316">
        <f>IF(P18=0, "-", SUM(P19)/P18)</f>
        <v>0.88043478260869568</v>
      </c>
      <c r="Q20" s="316"/>
      <c r="R20" s="316"/>
      <c r="S20" s="316"/>
      <c r="T20" s="316"/>
      <c r="U20" s="316"/>
      <c r="V20" s="316"/>
      <c r="W20" s="316">
        <f t="shared" ref="W20" si="0">IF(W18=0, "-", SUM(W19)/W18)</f>
        <v>0.9509803921568627</v>
      </c>
      <c r="X20" s="316"/>
      <c r="Y20" s="316"/>
      <c r="Z20" s="316"/>
      <c r="AA20" s="316"/>
      <c r="AB20" s="316"/>
      <c r="AC20" s="316"/>
      <c r="AD20" s="316">
        <f t="shared" ref="AD20" si="1">IF(AD18=0, "-", SUM(AD19)/AD18)</f>
        <v>0.73118279569892475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6"/>
      <c r="G21" s="314" t="s">
        <v>353</v>
      </c>
      <c r="H21" s="315"/>
      <c r="I21" s="315"/>
      <c r="J21" s="315"/>
      <c r="K21" s="315"/>
      <c r="L21" s="315"/>
      <c r="M21" s="315"/>
      <c r="N21" s="315"/>
      <c r="O21" s="315"/>
      <c r="P21" s="316">
        <f>IF(P19=0, "-", SUM(P19)/SUM(P13,P14))</f>
        <v>0.81</v>
      </c>
      <c r="Q21" s="316"/>
      <c r="R21" s="316"/>
      <c r="S21" s="316"/>
      <c r="T21" s="316"/>
      <c r="U21" s="316"/>
      <c r="V21" s="316"/>
      <c r="W21" s="316">
        <f t="shared" ref="W21" si="2">IF(W19=0, "-", SUM(W19)/SUM(W13,W14))</f>
        <v>1.0319148936170213</v>
      </c>
      <c r="X21" s="316"/>
      <c r="Y21" s="316"/>
      <c r="Z21" s="316"/>
      <c r="AA21" s="316"/>
      <c r="AB21" s="316"/>
      <c r="AC21" s="316"/>
      <c r="AD21" s="316">
        <f t="shared" ref="AD21" si="3">IF(AD19=0, "-", SUM(AD19)/SUM(AD13,AD14))</f>
        <v>0.73118279569892475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706</v>
      </c>
      <c r="B22" s="973"/>
      <c r="C22" s="973"/>
      <c r="D22" s="973"/>
      <c r="E22" s="973"/>
      <c r="F22" s="974"/>
      <c r="G22" s="968" t="s">
        <v>332</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721</v>
      </c>
      <c r="H23" s="970"/>
      <c r="I23" s="970"/>
      <c r="J23" s="970"/>
      <c r="K23" s="970"/>
      <c r="L23" s="970"/>
      <c r="M23" s="970"/>
      <c r="N23" s="970"/>
      <c r="O23" s="971"/>
      <c r="P23" s="921">
        <v>83</v>
      </c>
      <c r="Q23" s="922"/>
      <c r="R23" s="922"/>
      <c r="S23" s="922"/>
      <c r="T23" s="922"/>
      <c r="U23" s="922"/>
      <c r="V23" s="934"/>
      <c r="W23" s="921">
        <v>89</v>
      </c>
      <c r="X23" s="922"/>
      <c r="Y23" s="922"/>
      <c r="Z23" s="922"/>
      <c r="AA23" s="922"/>
      <c r="AB23" s="922"/>
      <c r="AC23" s="934"/>
      <c r="AD23" s="982" t="s">
        <v>809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722</v>
      </c>
      <c r="H24" s="936"/>
      <c r="I24" s="936"/>
      <c r="J24" s="936"/>
      <c r="K24" s="936"/>
      <c r="L24" s="936"/>
      <c r="M24" s="936"/>
      <c r="N24" s="936"/>
      <c r="O24" s="937"/>
      <c r="P24" s="662">
        <v>3</v>
      </c>
      <c r="Q24" s="663"/>
      <c r="R24" s="663"/>
      <c r="S24" s="663"/>
      <c r="T24" s="663"/>
      <c r="U24" s="663"/>
      <c r="V24" s="664"/>
      <c r="W24" s="662">
        <v>3</v>
      </c>
      <c r="X24" s="663"/>
      <c r="Y24" s="663"/>
      <c r="Z24" s="663"/>
      <c r="AA24" s="663"/>
      <c r="AB24" s="663"/>
      <c r="AC24" s="664"/>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723</v>
      </c>
      <c r="H25" s="936"/>
      <c r="I25" s="936"/>
      <c r="J25" s="936"/>
      <c r="K25" s="936"/>
      <c r="L25" s="936"/>
      <c r="M25" s="936"/>
      <c r="N25" s="936"/>
      <c r="O25" s="937"/>
      <c r="P25" s="662">
        <v>2</v>
      </c>
      <c r="Q25" s="663"/>
      <c r="R25" s="663"/>
      <c r="S25" s="663"/>
      <c r="T25" s="663"/>
      <c r="U25" s="663"/>
      <c r="V25" s="664"/>
      <c r="W25" s="662">
        <v>2</v>
      </c>
      <c r="X25" s="663"/>
      <c r="Y25" s="663"/>
      <c r="Z25" s="663"/>
      <c r="AA25" s="663"/>
      <c r="AB25" s="663"/>
      <c r="AC25" s="664"/>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c r="H26" s="936"/>
      <c r="I26" s="936"/>
      <c r="J26" s="936"/>
      <c r="K26" s="936"/>
      <c r="L26" s="936"/>
      <c r="M26" s="936"/>
      <c r="N26" s="936"/>
      <c r="O26" s="937"/>
      <c r="P26" s="662"/>
      <c r="Q26" s="663"/>
      <c r="R26" s="663"/>
      <c r="S26" s="663"/>
      <c r="T26" s="663"/>
      <c r="U26" s="663"/>
      <c r="V26" s="664"/>
      <c r="W26" s="662"/>
      <c r="X26" s="663"/>
      <c r="Y26" s="663"/>
      <c r="Z26" s="663"/>
      <c r="AA26" s="663"/>
      <c r="AB26" s="663"/>
      <c r="AC26" s="664"/>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c r="H27" s="936"/>
      <c r="I27" s="936"/>
      <c r="J27" s="936"/>
      <c r="K27" s="936"/>
      <c r="L27" s="936"/>
      <c r="M27" s="936"/>
      <c r="N27" s="936"/>
      <c r="O27" s="937"/>
      <c r="P27" s="662"/>
      <c r="Q27" s="663"/>
      <c r="R27" s="663"/>
      <c r="S27" s="663"/>
      <c r="T27" s="663"/>
      <c r="U27" s="663"/>
      <c r="V27" s="664"/>
      <c r="W27" s="662"/>
      <c r="X27" s="663"/>
      <c r="Y27" s="663"/>
      <c r="Z27" s="663"/>
      <c r="AA27" s="663"/>
      <c r="AB27" s="663"/>
      <c r="AC27" s="664"/>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336</v>
      </c>
      <c r="H28" s="939"/>
      <c r="I28" s="939"/>
      <c r="J28" s="939"/>
      <c r="K28" s="939"/>
      <c r="L28" s="939"/>
      <c r="M28" s="939"/>
      <c r="N28" s="939"/>
      <c r="O28" s="940"/>
      <c r="P28" s="876">
        <f>P29-SUM(P23:P27)</f>
        <v>0</v>
      </c>
      <c r="Q28" s="877"/>
      <c r="R28" s="877"/>
      <c r="S28" s="877"/>
      <c r="T28" s="877"/>
      <c r="U28" s="877"/>
      <c r="V28" s="878"/>
      <c r="W28" s="876">
        <f>W29-SUM(W23:W27)</f>
        <v>0</v>
      </c>
      <c r="X28" s="877"/>
      <c r="Y28" s="877"/>
      <c r="Z28" s="877"/>
      <c r="AA28" s="877"/>
      <c r="AB28" s="877"/>
      <c r="AC28" s="87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62">
        <f>AK13</f>
        <v>88</v>
      </c>
      <c r="Q29" s="663"/>
      <c r="R29" s="663"/>
      <c r="S29" s="663"/>
      <c r="T29" s="663"/>
      <c r="U29" s="663"/>
      <c r="V29" s="664"/>
      <c r="W29" s="951">
        <f>AR13</f>
        <v>94</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9" t="s">
        <v>348</v>
      </c>
      <c r="B30" s="860"/>
      <c r="C30" s="860"/>
      <c r="D30" s="860"/>
      <c r="E30" s="860"/>
      <c r="F30" s="861"/>
      <c r="G30" s="772" t="s">
        <v>146</v>
      </c>
      <c r="H30" s="773"/>
      <c r="I30" s="773"/>
      <c r="J30" s="773"/>
      <c r="K30" s="773"/>
      <c r="L30" s="773"/>
      <c r="M30" s="773"/>
      <c r="N30" s="773"/>
      <c r="O30" s="774"/>
      <c r="P30" s="855" t="s">
        <v>59</v>
      </c>
      <c r="Q30" s="773"/>
      <c r="R30" s="773"/>
      <c r="S30" s="773"/>
      <c r="T30" s="773"/>
      <c r="U30" s="773"/>
      <c r="V30" s="773"/>
      <c r="W30" s="773"/>
      <c r="X30" s="774"/>
      <c r="Y30" s="852"/>
      <c r="Z30" s="853"/>
      <c r="AA30" s="854"/>
      <c r="AB30" s="856" t="s">
        <v>11</v>
      </c>
      <c r="AC30" s="857"/>
      <c r="AD30" s="858"/>
      <c r="AE30" s="856" t="s">
        <v>387</v>
      </c>
      <c r="AF30" s="857"/>
      <c r="AG30" s="857"/>
      <c r="AH30" s="858"/>
      <c r="AI30" s="916" t="s">
        <v>409</v>
      </c>
      <c r="AJ30" s="916"/>
      <c r="AK30" s="916"/>
      <c r="AL30" s="856"/>
      <c r="AM30" s="916" t="s">
        <v>506</v>
      </c>
      <c r="AN30" s="916"/>
      <c r="AO30" s="916"/>
      <c r="AP30" s="856"/>
      <c r="AQ30" s="766" t="s">
        <v>232</v>
      </c>
      <c r="AR30" s="767"/>
      <c r="AS30" s="767"/>
      <c r="AT30" s="768"/>
      <c r="AU30" s="773" t="s">
        <v>134</v>
      </c>
      <c r="AV30" s="773"/>
      <c r="AW30" s="773"/>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c r="AR31" s="201"/>
      <c r="AS31" s="136" t="s">
        <v>233</v>
      </c>
      <c r="AT31" s="137"/>
      <c r="AU31" s="200">
        <v>8</v>
      </c>
      <c r="AV31" s="200"/>
      <c r="AW31" s="392" t="s">
        <v>179</v>
      </c>
      <c r="AX31" s="393"/>
    </row>
    <row r="32" spans="1:50" ht="23.25" customHeight="1" x14ac:dyDescent="0.15">
      <c r="A32" s="397"/>
      <c r="B32" s="395"/>
      <c r="C32" s="395"/>
      <c r="D32" s="395"/>
      <c r="E32" s="395"/>
      <c r="F32" s="396"/>
      <c r="G32" s="563" t="s">
        <v>727</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733</v>
      </c>
      <c r="AC32" s="460"/>
      <c r="AD32" s="460"/>
      <c r="AE32" s="218" t="s">
        <v>734</v>
      </c>
      <c r="AF32" s="219"/>
      <c r="AG32" s="219"/>
      <c r="AH32" s="219"/>
      <c r="AI32" s="218" t="s">
        <v>736</v>
      </c>
      <c r="AJ32" s="219"/>
      <c r="AK32" s="219"/>
      <c r="AL32" s="219"/>
      <c r="AM32" s="218" t="s">
        <v>734</v>
      </c>
      <c r="AN32" s="219"/>
      <c r="AO32" s="219"/>
      <c r="AP32" s="219"/>
      <c r="AQ32" s="336" t="s">
        <v>734</v>
      </c>
      <c r="AR32" s="208"/>
      <c r="AS32" s="208"/>
      <c r="AT32" s="337"/>
      <c r="AU32" s="219" t="s">
        <v>822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733</v>
      </c>
      <c r="AC33" s="522"/>
      <c r="AD33" s="522"/>
      <c r="AE33" s="218" t="s">
        <v>735</v>
      </c>
      <c r="AF33" s="219"/>
      <c r="AG33" s="219"/>
      <c r="AH33" s="219"/>
      <c r="AI33" s="218" t="s">
        <v>734</v>
      </c>
      <c r="AJ33" s="219"/>
      <c r="AK33" s="219"/>
      <c r="AL33" s="219"/>
      <c r="AM33" s="218" t="s">
        <v>737</v>
      </c>
      <c r="AN33" s="219"/>
      <c r="AO33" s="219"/>
      <c r="AP33" s="219"/>
      <c r="AQ33" s="336" t="s">
        <v>735</v>
      </c>
      <c r="AR33" s="208"/>
      <c r="AS33" s="208"/>
      <c r="AT33" s="337"/>
      <c r="AU33" s="219" t="s">
        <v>403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734</v>
      </c>
      <c r="AF34" s="219"/>
      <c r="AG34" s="219"/>
      <c r="AH34" s="219"/>
      <c r="AI34" s="218" t="s">
        <v>735</v>
      </c>
      <c r="AJ34" s="219"/>
      <c r="AK34" s="219"/>
      <c r="AL34" s="219"/>
      <c r="AM34" s="218" t="s">
        <v>735</v>
      </c>
      <c r="AN34" s="219"/>
      <c r="AO34" s="219"/>
      <c r="AP34" s="219"/>
      <c r="AQ34" s="336" t="s">
        <v>738</v>
      </c>
      <c r="AR34" s="208"/>
      <c r="AS34" s="208"/>
      <c r="AT34" s="337"/>
      <c r="AU34" s="219" t="s">
        <v>822</v>
      </c>
      <c r="AV34" s="219"/>
      <c r="AW34" s="219"/>
      <c r="AX34" s="221"/>
    </row>
    <row r="35" spans="1:51" ht="23.25" customHeight="1" x14ac:dyDescent="0.15">
      <c r="A35" s="228" t="s">
        <v>377</v>
      </c>
      <c r="B35" s="229"/>
      <c r="C35" s="229"/>
      <c r="D35" s="229"/>
      <c r="E35" s="229"/>
      <c r="F35" s="230"/>
      <c r="G35" s="234" t="s">
        <v>729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69" t="s">
        <v>348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11"/>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8</v>
      </c>
      <c r="AV38" s="200"/>
      <c r="AW38" s="392" t="s">
        <v>179</v>
      </c>
      <c r="AX38" s="393"/>
      <c r="AY38">
        <f>$AY$37</f>
        <v>1</v>
      </c>
    </row>
    <row r="39" spans="1:51" ht="23.25" customHeight="1" x14ac:dyDescent="0.15">
      <c r="A39" s="397"/>
      <c r="B39" s="395"/>
      <c r="C39" s="395"/>
      <c r="D39" s="395"/>
      <c r="E39" s="395"/>
      <c r="F39" s="396"/>
      <c r="G39" s="563" t="s">
        <v>730</v>
      </c>
      <c r="H39" s="564"/>
      <c r="I39" s="564"/>
      <c r="J39" s="564"/>
      <c r="K39" s="564"/>
      <c r="L39" s="564"/>
      <c r="M39" s="564"/>
      <c r="N39" s="564"/>
      <c r="O39" s="565"/>
      <c r="P39" s="108" t="s">
        <v>731</v>
      </c>
      <c r="Q39" s="108"/>
      <c r="R39" s="108"/>
      <c r="S39" s="108"/>
      <c r="T39" s="108"/>
      <c r="U39" s="108"/>
      <c r="V39" s="108"/>
      <c r="W39" s="108"/>
      <c r="X39" s="109"/>
      <c r="Y39" s="470" t="s">
        <v>12</v>
      </c>
      <c r="Z39" s="530"/>
      <c r="AA39" s="531"/>
      <c r="AB39" s="460" t="s">
        <v>733</v>
      </c>
      <c r="AC39" s="460"/>
      <c r="AD39" s="460"/>
      <c r="AE39" s="218">
        <v>1</v>
      </c>
      <c r="AF39" s="219"/>
      <c r="AG39" s="219"/>
      <c r="AH39" s="219"/>
      <c r="AI39" s="218">
        <v>2</v>
      </c>
      <c r="AJ39" s="219"/>
      <c r="AK39" s="219"/>
      <c r="AL39" s="219"/>
      <c r="AM39" s="218">
        <v>1</v>
      </c>
      <c r="AN39" s="219"/>
      <c r="AO39" s="219"/>
      <c r="AP39" s="219"/>
      <c r="AQ39" s="336" t="s">
        <v>822</v>
      </c>
      <c r="AR39" s="208"/>
      <c r="AS39" s="208"/>
      <c r="AT39" s="337"/>
      <c r="AU39" s="219" t="s">
        <v>821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733</v>
      </c>
      <c r="AC40" s="522"/>
      <c r="AD40" s="522"/>
      <c r="AE40" s="218">
        <v>1</v>
      </c>
      <c r="AF40" s="219"/>
      <c r="AG40" s="219"/>
      <c r="AH40" s="219"/>
      <c r="AI40" s="218">
        <v>1</v>
      </c>
      <c r="AJ40" s="219"/>
      <c r="AK40" s="219"/>
      <c r="AL40" s="219"/>
      <c r="AM40" s="218">
        <v>1</v>
      </c>
      <c r="AN40" s="219"/>
      <c r="AO40" s="219"/>
      <c r="AP40" s="219"/>
      <c r="AQ40" s="336" t="s">
        <v>822</v>
      </c>
      <c r="AR40" s="208"/>
      <c r="AS40" s="208"/>
      <c r="AT40" s="337"/>
      <c r="AU40" s="219">
        <v>1</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822</v>
      </c>
      <c r="AR41" s="208"/>
      <c r="AS41" s="208"/>
      <c r="AT41" s="337"/>
      <c r="AU41" s="219" t="s">
        <v>821</v>
      </c>
      <c r="AV41" s="219"/>
      <c r="AW41" s="219"/>
      <c r="AX41" s="221"/>
      <c r="AY41">
        <f t="shared" si="4"/>
        <v>1</v>
      </c>
    </row>
    <row r="42" spans="1:51" ht="23.25" customHeight="1" x14ac:dyDescent="0.15">
      <c r="A42" s="228" t="s">
        <v>377</v>
      </c>
      <c r="B42" s="229"/>
      <c r="C42" s="229"/>
      <c r="D42" s="229"/>
      <c r="E42" s="229"/>
      <c r="F42" s="230"/>
      <c r="G42" s="234" t="s">
        <v>798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40.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69" t="s">
        <v>348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5.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380</v>
      </c>
      <c r="B78" s="330"/>
      <c r="C78" s="330"/>
      <c r="D78" s="330"/>
      <c r="E78" s="327" t="s">
        <v>327</v>
      </c>
      <c r="F78" s="328"/>
      <c r="G78" s="54" t="s">
        <v>235</v>
      </c>
      <c r="H78" s="587"/>
      <c r="I78" s="588"/>
      <c r="J78" s="588"/>
      <c r="K78" s="588"/>
      <c r="L78" s="588"/>
      <c r="M78" s="588"/>
      <c r="N78" s="588"/>
      <c r="O78" s="589"/>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7"/>
      <c r="AY79">
        <f>COUNTIF($AR$79,"☑")</f>
        <v>0</v>
      </c>
    </row>
    <row r="80" spans="1:51" ht="1.5" customHeight="1" thickBot="1" x14ac:dyDescent="0.2">
      <c r="A80" s="862"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thickBot="1" x14ac:dyDescent="0.2">
      <c r="A81" s="863"/>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thickBot="1" x14ac:dyDescent="0.2">
      <c r="A82" s="863"/>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c r="AY82">
        <f t="shared" ref="AY82:AY89" si="10">$AY$80</f>
        <v>0</v>
      </c>
    </row>
    <row r="83" spans="1:60" ht="22.5" hidden="1" customHeight="1" thickBot="1" x14ac:dyDescent="0.2">
      <c r="A83" s="863"/>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c r="AY83">
        <f t="shared" si="10"/>
        <v>0</v>
      </c>
    </row>
    <row r="84" spans="1:60" ht="19.5" hidden="1" customHeight="1" thickBot="1" x14ac:dyDescent="0.2">
      <c r="A84" s="863"/>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7"/>
      <c r="AY84">
        <f t="shared" si="10"/>
        <v>0</v>
      </c>
    </row>
    <row r="85" spans="1:60" ht="18.75" hidden="1" customHeight="1" thickBot="1" x14ac:dyDescent="0.2">
      <c r="A85" s="863"/>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thickBot="1" x14ac:dyDescent="0.2">
      <c r="A86" s="863"/>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thickBot="1" x14ac:dyDescent="0.2">
      <c r="A87" s="863"/>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thickBot="1" x14ac:dyDescent="0.2">
      <c r="A88" s="863"/>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3"/>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thickBot="1" x14ac:dyDescent="0.2">
      <c r="A90" s="863"/>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thickBot="1" x14ac:dyDescent="0.2">
      <c r="A91" s="863"/>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thickBot="1" x14ac:dyDescent="0.2">
      <c r="A92" s="863"/>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thickBot="1" x14ac:dyDescent="0.2">
      <c r="A93" s="863"/>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thickBot="1" x14ac:dyDescent="0.2">
      <c r="A94" s="863"/>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thickBot="1" x14ac:dyDescent="0.2">
      <c r="A95" s="863"/>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863"/>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thickBot="1" x14ac:dyDescent="0.2">
      <c r="A97" s="863"/>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thickBot="1" x14ac:dyDescent="0.2">
      <c r="A98" s="863"/>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3" t="s">
        <v>13</v>
      </c>
      <c r="Z99" s="894"/>
      <c r="AA99" s="895"/>
      <c r="AB99" s="890" t="s">
        <v>14</v>
      </c>
      <c r="AC99" s="891"/>
      <c r="AD99" s="892"/>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540</v>
      </c>
      <c r="AV100" s="318"/>
      <c r="AW100" s="318"/>
      <c r="AX100" s="320"/>
    </row>
    <row r="101" spans="1:60" ht="122.25" customHeight="1" x14ac:dyDescent="0.15">
      <c r="A101" s="418"/>
      <c r="B101" s="419"/>
      <c r="C101" s="419"/>
      <c r="D101" s="419"/>
      <c r="E101" s="419"/>
      <c r="F101" s="420"/>
      <c r="G101" s="108" t="s">
        <v>739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747</v>
      </c>
      <c r="AC101" s="460"/>
      <c r="AD101" s="460"/>
      <c r="AE101" s="282">
        <v>0</v>
      </c>
      <c r="AF101" s="282"/>
      <c r="AG101" s="282"/>
      <c r="AH101" s="282"/>
      <c r="AI101" s="282">
        <v>0</v>
      </c>
      <c r="AJ101" s="282"/>
      <c r="AK101" s="282"/>
      <c r="AL101" s="282"/>
      <c r="AM101" s="282">
        <v>0</v>
      </c>
      <c r="AN101" s="282"/>
      <c r="AO101" s="282"/>
      <c r="AP101" s="282"/>
      <c r="AQ101" s="282" t="s">
        <v>821</v>
      </c>
      <c r="AR101" s="282"/>
      <c r="AS101" s="282"/>
      <c r="AT101" s="282"/>
      <c r="AU101" s="218" t="s">
        <v>822</v>
      </c>
      <c r="AV101" s="219"/>
      <c r="AW101" s="219"/>
      <c r="AX101" s="221"/>
    </row>
    <row r="102" spans="1:60" ht="257.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747</v>
      </c>
      <c r="AC102" s="460"/>
      <c r="AD102" s="460"/>
      <c r="AE102" s="282">
        <v>0</v>
      </c>
      <c r="AF102" s="282"/>
      <c r="AG102" s="282"/>
      <c r="AH102" s="282"/>
      <c r="AI102" s="282">
        <v>0</v>
      </c>
      <c r="AJ102" s="282"/>
      <c r="AK102" s="282"/>
      <c r="AL102" s="282"/>
      <c r="AM102" s="282">
        <v>1</v>
      </c>
      <c r="AN102" s="282"/>
      <c r="AO102" s="282"/>
      <c r="AP102" s="282"/>
      <c r="AQ102" s="282">
        <v>1</v>
      </c>
      <c r="AR102" s="282"/>
      <c r="AS102" s="282"/>
      <c r="AT102" s="282"/>
      <c r="AU102" s="225">
        <v>1</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740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747</v>
      </c>
      <c r="AC104" s="545"/>
      <c r="AD104" s="546"/>
      <c r="AE104" s="282">
        <v>0</v>
      </c>
      <c r="AF104" s="282"/>
      <c r="AG104" s="282"/>
      <c r="AH104" s="282"/>
      <c r="AI104" s="282">
        <v>2</v>
      </c>
      <c r="AJ104" s="282"/>
      <c r="AK104" s="282"/>
      <c r="AL104" s="282"/>
      <c r="AM104" s="282">
        <v>0</v>
      </c>
      <c r="AN104" s="282"/>
      <c r="AO104" s="282"/>
      <c r="AP104" s="282"/>
      <c r="AQ104" s="282"/>
      <c r="AR104" s="282"/>
      <c r="AS104" s="282"/>
      <c r="AT104" s="282"/>
      <c r="AU104" s="282"/>
      <c r="AV104" s="282"/>
      <c r="AW104" s="282"/>
      <c r="AX104" s="283"/>
      <c r="AY104">
        <f>$AY$103</f>
        <v>1</v>
      </c>
    </row>
    <row r="105" spans="1:60" ht="155.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747</v>
      </c>
      <c r="AC105" s="468"/>
      <c r="AD105" s="469"/>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1</v>
      </c>
    </row>
    <row r="107" spans="1:60" ht="23.25" customHeight="1" x14ac:dyDescent="0.15">
      <c r="A107" s="418"/>
      <c r="B107" s="419"/>
      <c r="C107" s="419"/>
      <c r="D107" s="419"/>
      <c r="E107" s="419"/>
      <c r="F107" s="420"/>
      <c r="G107" s="108" t="s">
        <v>741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747</v>
      </c>
      <c r="AC107" s="545"/>
      <c r="AD107" s="546"/>
      <c r="AE107" s="282">
        <v>2</v>
      </c>
      <c r="AF107" s="282"/>
      <c r="AG107" s="282"/>
      <c r="AH107" s="282"/>
      <c r="AI107" s="282">
        <v>1</v>
      </c>
      <c r="AJ107" s="282"/>
      <c r="AK107" s="282"/>
      <c r="AL107" s="282"/>
      <c r="AM107" s="282">
        <v>1</v>
      </c>
      <c r="AN107" s="282"/>
      <c r="AO107" s="282"/>
      <c r="AP107" s="282"/>
      <c r="AQ107" s="282" t="s">
        <v>822</v>
      </c>
      <c r="AR107" s="282"/>
      <c r="AS107" s="282"/>
      <c r="AT107" s="282"/>
      <c r="AU107" s="282" t="s">
        <v>822</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747</v>
      </c>
      <c r="AC108" s="468"/>
      <c r="AD108" s="469"/>
      <c r="AE108" s="282">
        <v>2</v>
      </c>
      <c r="AF108" s="282"/>
      <c r="AG108" s="282"/>
      <c r="AH108" s="282"/>
      <c r="AI108" s="282">
        <v>2</v>
      </c>
      <c r="AJ108" s="282"/>
      <c r="AK108" s="282"/>
      <c r="AL108" s="282"/>
      <c r="AM108" s="282">
        <v>2</v>
      </c>
      <c r="AN108" s="282"/>
      <c r="AO108" s="282"/>
      <c r="AP108" s="282"/>
      <c r="AQ108" s="282">
        <v>1</v>
      </c>
      <c r="AR108" s="282"/>
      <c r="AS108" s="282"/>
      <c r="AT108" s="282"/>
      <c r="AU108" s="282">
        <v>1</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1</v>
      </c>
    </row>
    <row r="110" spans="1:60" ht="23.25" customHeight="1" x14ac:dyDescent="0.15">
      <c r="A110" s="418"/>
      <c r="B110" s="419"/>
      <c r="C110" s="419"/>
      <c r="D110" s="419"/>
      <c r="E110" s="419"/>
      <c r="F110" s="420"/>
      <c r="G110" s="108" t="s">
        <v>742</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747</v>
      </c>
      <c r="AC110" s="545"/>
      <c r="AD110" s="546"/>
      <c r="AE110" s="282">
        <v>4</v>
      </c>
      <c r="AF110" s="282"/>
      <c r="AG110" s="282"/>
      <c r="AH110" s="282"/>
      <c r="AI110" s="282">
        <v>4</v>
      </c>
      <c r="AJ110" s="282"/>
      <c r="AK110" s="282"/>
      <c r="AL110" s="282"/>
      <c r="AM110" s="282">
        <v>3</v>
      </c>
      <c r="AN110" s="282"/>
      <c r="AO110" s="282"/>
      <c r="AP110" s="282"/>
      <c r="AQ110" s="282" t="s">
        <v>821</v>
      </c>
      <c r="AR110" s="282"/>
      <c r="AS110" s="282"/>
      <c r="AT110" s="282"/>
      <c r="AU110" s="282" t="s">
        <v>821</v>
      </c>
      <c r="AV110" s="282"/>
      <c r="AW110" s="282"/>
      <c r="AX110" s="283"/>
      <c r="AY110">
        <f>$AY$109</f>
        <v>1</v>
      </c>
    </row>
    <row r="111" spans="1:60" ht="2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747</v>
      </c>
      <c r="AC111" s="468"/>
      <c r="AD111" s="469"/>
      <c r="AE111" s="282">
        <v>3</v>
      </c>
      <c r="AF111" s="282"/>
      <c r="AG111" s="282"/>
      <c r="AH111" s="282"/>
      <c r="AI111" s="282">
        <v>5</v>
      </c>
      <c r="AJ111" s="282"/>
      <c r="AK111" s="282"/>
      <c r="AL111" s="282"/>
      <c r="AM111" s="282">
        <v>2</v>
      </c>
      <c r="AN111" s="282"/>
      <c r="AO111" s="282"/>
      <c r="AP111" s="282"/>
      <c r="AQ111" s="282">
        <v>3</v>
      </c>
      <c r="AR111" s="282"/>
      <c r="AS111" s="282"/>
      <c r="AT111" s="282"/>
      <c r="AU111" s="282">
        <v>3</v>
      </c>
      <c r="AV111" s="282"/>
      <c r="AW111" s="282"/>
      <c r="AX111" s="283"/>
      <c r="AY111">
        <f>$AY$109</f>
        <v>1</v>
      </c>
    </row>
    <row r="112" spans="1:60" ht="2.2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90" t="s">
        <v>541</v>
      </c>
      <c r="AR115" s="591"/>
      <c r="AS115" s="591"/>
      <c r="AT115" s="591"/>
      <c r="AU115" s="591"/>
      <c r="AV115" s="591"/>
      <c r="AW115" s="591"/>
      <c r="AX115" s="592"/>
    </row>
    <row r="116" spans="1:51" ht="23.25" customHeight="1" x14ac:dyDescent="0.15">
      <c r="A116" s="435"/>
      <c r="B116" s="436"/>
      <c r="C116" s="436"/>
      <c r="D116" s="436"/>
      <c r="E116" s="436"/>
      <c r="F116" s="437"/>
      <c r="G116" s="387" t="s">
        <v>743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750</v>
      </c>
      <c r="AC116" s="462"/>
      <c r="AD116" s="463"/>
      <c r="AE116" s="574" t="s">
        <v>799</v>
      </c>
      <c r="AF116" s="282"/>
      <c r="AG116" s="282"/>
      <c r="AH116" s="282"/>
      <c r="AI116" s="282">
        <v>12.5</v>
      </c>
      <c r="AJ116" s="282"/>
      <c r="AK116" s="282"/>
      <c r="AL116" s="282"/>
      <c r="AM116" s="574" t="s">
        <v>403</v>
      </c>
      <c r="AN116" s="282"/>
      <c r="AO116" s="282"/>
      <c r="AP116" s="282"/>
      <c r="AQ116" s="218">
        <v>12.5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748</v>
      </c>
      <c r="AC117" s="472"/>
      <c r="AD117" s="473"/>
      <c r="AE117" s="896" t="s">
        <v>403</v>
      </c>
      <c r="AF117" s="550"/>
      <c r="AG117" s="550"/>
      <c r="AH117" s="550"/>
      <c r="AI117" s="550" t="s">
        <v>749</v>
      </c>
      <c r="AJ117" s="550"/>
      <c r="AK117" s="550"/>
      <c r="AL117" s="550"/>
      <c r="AM117" s="896" t="s">
        <v>782</v>
      </c>
      <c r="AN117" s="550"/>
      <c r="AO117" s="550"/>
      <c r="AP117" s="550"/>
      <c r="AQ117" s="550" t="s">
        <v>814</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90" t="s">
        <v>541</v>
      </c>
      <c r="AR118" s="591"/>
      <c r="AS118" s="591"/>
      <c r="AT118" s="591"/>
      <c r="AU118" s="591"/>
      <c r="AV118" s="591"/>
      <c r="AW118" s="591"/>
      <c r="AX118" s="592"/>
      <c r="AY118" s="92">
        <f>IF(SUBSTITUTE(SUBSTITUTE($G$119,"／",""),"　","")="",0,1)</f>
        <v>1</v>
      </c>
    </row>
    <row r="119" spans="1:51" ht="23.25" customHeight="1" x14ac:dyDescent="0.15">
      <c r="A119" s="435"/>
      <c r="B119" s="436"/>
      <c r="C119" s="436"/>
      <c r="D119" s="436"/>
      <c r="E119" s="436"/>
      <c r="F119" s="437"/>
      <c r="G119" s="387" t="s">
        <v>744</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750</v>
      </c>
      <c r="AC119" s="462"/>
      <c r="AD119" s="463"/>
      <c r="AE119" s="282">
        <v>9.8000000000000007</v>
      </c>
      <c r="AF119" s="282"/>
      <c r="AG119" s="282"/>
      <c r="AH119" s="282"/>
      <c r="AI119" s="282">
        <v>20</v>
      </c>
      <c r="AJ119" s="282"/>
      <c r="AK119" s="282"/>
      <c r="AL119" s="282"/>
      <c r="AM119" s="282">
        <v>18</v>
      </c>
      <c r="AN119" s="282"/>
      <c r="AO119" s="282"/>
      <c r="AP119" s="282"/>
      <c r="AQ119" s="282">
        <v>30</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748</v>
      </c>
      <c r="AC120" s="472"/>
      <c r="AD120" s="473"/>
      <c r="AE120" s="550" t="s">
        <v>751</v>
      </c>
      <c r="AF120" s="550"/>
      <c r="AG120" s="550"/>
      <c r="AH120" s="550"/>
      <c r="AI120" s="550" t="s">
        <v>752</v>
      </c>
      <c r="AJ120" s="550"/>
      <c r="AK120" s="550"/>
      <c r="AL120" s="550"/>
      <c r="AM120" s="550" t="s">
        <v>783</v>
      </c>
      <c r="AN120" s="550"/>
      <c r="AO120" s="550"/>
      <c r="AP120" s="550"/>
      <c r="AQ120" s="550" t="s">
        <v>753</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90" t="s">
        <v>541</v>
      </c>
      <c r="AR121" s="591"/>
      <c r="AS121" s="591"/>
      <c r="AT121" s="591"/>
      <c r="AU121" s="591"/>
      <c r="AV121" s="591"/>
      <c r="AW121" s="591"/>
      <c r="AX121" s="592"/>
      <c r="AY121" s="92">
        <f>IF(SUBSTITUTE(SUBSTITUTE($G$122,"／",""),"　","")="",0,1)</f>
        <v>1</v>
      </c>
    </row>
    <row r="122" spans="1:51" ht="23.25" customHeight="1" x14ac:dyDescent="0.15">
      <c r="A122" s="435"/>
      <c r="B122" s="436"/>
      <c r="C122" s="436"/>
      <c r="D122" s="436"/>
      <c r="E122" s="436"/>
      <c r="F122" s="437"/>
      <c r="G122" s="387" t="s">
        <v>745</v>
      </c>
      <c r="H122" s="387"/>
      <c r="I122" s="387"/>
      <c r="J122" s="387"/>
      <c r="K122" s="387"/>
      <c r="L122" s="387"/>
      <c r="M122" s="387"/>
      <c r="N122" s="387"/>
      <c r="O122" s="387"/>
      <c r="P122" s="387"/>
      <c r="Q122" s="387"/>
      <c r="R122" s="387"/>
      <c r="S122" s="387"/>
      <c r="T122" s="387"/>
      <c r="U122" s="387"/>
      <c r="V122" s="387"/>
      <c r="W122" s="387"/>
      <c r="X122" s="822"/>
      <c r="Y122" s="454" t="s">
        <v>15</v>
      </c>
      <c r="Z122" s="455"/>
      <c r="AA122" s="456"/>
      <c r="AB122" s="461" t="s">
        <v>750</v>
      </c>
      <c r="AC122" s="462"/>
      <c r="AD122" s="463"/>
      <c r="AE122" s="282">
        <v>10.4</v>
      </c>
      <c r="AF122" s="282"/>
      <c r="AG122" s="282"/>
      <c r="AH122" s="282"/>
      <c r="AI122" s="282">
        <v>10</v>
      </c>
      <c r="AJ122" s="282"/>
      <c r="AK122" s="282"/>
      <c r="AL122" s="282"/>
      <c r="AM122" s="282">
        <v>17</v>
      </c>
      <c r="AN122" s="282"/>
      <c r="AO122" s="282"/>
      <c r="AP122" s="282"/>
      <c r="AQ122" s="282">
        <v>17</v>
      </c>
      <c r="AR122" s="282"/>
      <c r="AS122" s="282"/>
      <c r="AT122" s="282"/>
      <c r="AU122" s="282"/>
      <c r="AV122" s="282"/>
      <c r="AW122" s="282"/>
      <c r="AX122" s="283"/>
      <c r="AY122">
        <f>$AY$121</f>
        <v>1</v>
      </c>
    </row>
    <row r="123" spans="1:51" ht="44.2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823"/>
      <c r="Y123" s="470" t="s">
        <v>49</v>
      </c>
      <c r="Z123" s="444"/>
      <c r="AA123" s="445"/>
      <c r="AB123" s="471" t="s">
        <v>748</v>
      </c>
      <c r="AC123" s="472"/>
      <c r="AD123" s="473"/>
      <c r="AE123" s="550" t="s">
        <v>754</v>
      </c>
      <c r="AF123" s="550"/>
      <c r="AG123" s="550"/>
      <c r="AH123" s="550"/>
      <c r="AI123" s="550" t="s">
        <v>755</v>
      </c>
      <c r="AJ123" s="550"/>
      <c r="AK123" s="550"/>
      <c r="AL123" s="550"/>
      <c r="AM123" s="550" t="s">
        <v>784</v>
      </c>
      <c r="AN123" s="550"/>
      <c r="AO123" s="550"/>
      <c r="AP123" s="550"/>
      <c r="AQ123" s="550" t="s">
        <v>781</v>
      </c>
      <c r="AR123" s="550"/>
      <c r="AS123" s="550"/>
      <c r="AT123" s="550"/>
      <c r="AU123" s="550"/>
      <c r="AV123" s="550"/>
      <c r="AW123" s="550"/>
      <c r="AX123" s="551"/>
      <c r="AY123">
        <f>$AY$121</f>
        <v>1</v>
      </c>
    </row>
    <row r="124" spans="1:51" ht="2.25" hidden="1" customHeight="1" thickBo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90" t="s">
        <v>541</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537</v>
      </c>
      <c r="H125" s="387"/>
      <c r="I125" s="387"/>
      <c r="J125" s="387"/>
      <c r="K125" s="387"/>
      <c r="L125" s="387"/>
      <c r="M125" s="387"/>
      <c r="N125" s="387"/>
      <c r="O125" s="387"/>
      <c r="P125" s="387"/>
      <c r="Q125" s="387"/>
      <c r="R125" s="387"/>
      <c r="S125" s="387"/>
      <c r="T125" s="387"/>
      <c r="U125" s="387"/>
      <c r="V125" s="387"/>
      <c r="W125" s="387"/>
      <c r="X125" s="8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823"/>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0.75" hidden="1" customHeight="1" thickBot="1" x14ac:dyDescent="0.2">
      <c r="A127" s="636"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387</v>
      </c>
      <c r="AF127" s="247"/>
      <c r="AG127" s="247"/>
      <c r="AH127" s="247"/>
      <c r="AI127" s="247" t="s">
        <v>409</v>
      </c>
      <c r="AJ127" s="247"/>
      <c r="AK127" s="247"/>
      <c r="AL127" s="247"/>
      <c r="AM127" s="247" t="s">
        <v>506</v>
      </c>
      <c r="AN127" s="247"/>
      <c r="AO127" s="247"/>
      <c r="AP127" s="247"/>
      <c r="AQ127" s="590" t="s">
        <v>541</v>
      </c>
      <c r="AR127" s="591"/>
      <c r="AS127" s="591"/>
      <c r="AT127" s="591"/>
      <c r="AU127" s="591"/>
      <c r="AV127" s="591"/>
      <c r="AW127" s="591"/>
      <c r="AX127" s="592"/>
      <c r="AY127" s="92">
        <f>IF(SUBSTITUTE(SUBSTITUTE($G$128,"／",""),"　","")="",0,1)</f>
        <v>0</v>
      </c>
    </row>
    <row r="128" spans="1:51" ht="23.25" hidden="1" customHeight="1" thickBot="1" x14ac:dyDescent="0.2">
      <c r="A128" s="435"/>
      <c r="B128" s="436"/>
      <c r="C128" s="436"/>
      <c r="D128" s="436"/>
      <c r="E128" s="436"/>
      <c r="F128" s="437"/>
      <c r="G128" s="387" t="s">
        <v>538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746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785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747</v>
      </c>
      <c r="AC134" s="206"/>
      <c r="AD134" s="206"/>
      <c r="AE134" s="207">
        <v>8</v>
      </c>
      <c r="AF134" s="208"/>
      <c r="AG134" s="208"/>
      <c r="AH134" s="208"/>
      <c r="AI134" s="207">
        <v>7</v>
      </c>
      <c r="AJ134" s="208"/>
      <c r="AK134" s="208"/>
      <c r="AL134" s="208"/>
      <c r="AM134" s="207">
        <v>1</v>
      </c>
      <c r="AN134" s="208"/>
      <c r="AO134" s="208"/>
      <c r="AP134" s="208"/>
      <c r="AQ134" s="207" t="s">
        <v>821</v>
      </c>
      <c r="AR134" s="208"/>
      <c r="AS134" s="208"/>
      <c r="AT134" s="208"/>
      <c r="AU134" s="207" t="s">
        <v>822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747</v>
      </c>
      <c r="AC135" s="214"/>
      <c r="AD135" s="214"/>
      <c r="AE135" s="207">
        <v>6</v>
      </c>
      <c r="AF135" s="208"/>
      <c r="AG135" s="208"/>
      <c r="AH135" s="208"/>
      <c r="AI135" s="207">
        <v>6</v>
      </c>
      <c r="AJ135" s="208"/>
      <c r="AK135" s="208"/>
      <c r="AL135" s="208"/>
      <c r="AM135" s="207">
        <v>6</v>
      </c>
      <c r="AN135" s="208"/>
      <c r="AO135" s="208"/>
      <c r="AP135" s="208"/>
      <c r="AQ135" s="207" t="s">
        <v>821</v>
      </c>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customHeight="1" x14ac:dyDescent="0.15">
      <c r="A138" s="190"/>
      <c r="B138" s="187"/>
      <c r="C138" s="181"/>
      <c r="D138" s="187"/>
      <c r="E138" s="181"/>
      <c r="F138" s="182"/>
      <c r="G138" s="107" t="s">
        <v>786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747</v>
      </c>
      <c r="AC138" s="206"/>
      <c r="AD138" s="206"/>
      <c r="AE138" s="207">
        <v>28</v>
      </c>
      <c r="AF138" s="208"/>
      <c r="AG138" s="208"/>
      <c r="AH138" s="208"/>
      <c r="AI138" s="207">
        <v>30</v>
      </c>
      <c r="AJ138" s="208"/>
      <c r="AK138" s="208"/>
      <c r="AL138" s="208"/>
      <c r="AM138" s="207">
        <v>28</v>
      </c>
      <c r="AN138" s="208"/>
      <c r="AO138" s="208"/>
      <c r="AP138" s="208"/>
      <c r="AQ138" s="207" t="s">
        <v>822</v>
      </c>
      <c r="AR138" s="208"/>
      <c r="AS138" s="208"/>
      <c r="AT138" s="208"/>
      <c r="AU138" s="207" t="s">
        <v>823</v>
      </c>
      <c r="AV138" s="208"/>
      <c r="AW138" s="208"/>
      <c r="AX138" s="209"/>
      <c r="AY138">
        <f t="shared" ref="AY138:AY139" si="14">$AY$136</f>
        <v>1</v>
      </c>
    </row>
    <row r="139" spans="1:51" ht="73.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747</v>
      </c>
      <c r="AC139" s="214"/>
      <c r="AD139" s="214"/>
      <c r="AE139" s="207">
        <v>20</v>
      </c>
      <c r="AF139" s="208"/>
      <c r="AG139" s="208"/>
      <c r="AH139" s="208"/>
      <c r="AI139" s="207">
        <v>20</v>
      </c>
      <c r="AJ139" s="208"/>
      <c r="AK139" s="208"/>
      <c r="AL139" s="208"/>
      <c r="AM139" s="207">
        <v>20</v>
      </c>
      <c r="AN139" s="208"/>
      <c r="AO139" s="208"/>
      <c r="AP139" s="208"/>
      <c r="AQ139" s="207" t="s">
        <v>822</v>
      </c>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1</v>
      </c>
    </row>
    <row r="142" spans="1:51" ht="39.75" customHeight="1" x14ac:dyDescent="0.15">
      <c r="A142" s="190"/>
      <c r="B142" s="187"/>
      <c r="C142" s="181"/>
      <c r="D142" s="187"/>
      <c r="E142" s="181"/>
      <c r="F142" s="182"/>
      <c r="G142" s="107" t="s">
        <v>787</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747</v>
      </c>
      <c r="AC142" s="206"/>
      <c r="AD142" s="206"/>
      <c r="AE142" s="207">
        <v>13</v>
      </c>
      <c r="AF142" s="208"/>
      <c r="AG142" s="208"/>
      <c r="AH142" s="208"/>
      <c r="AI142" s="207">
        <v>17</v>
      </c>
      <c r="AJ142" s="208"/>
      <c r="AK142" s="208"/>
      <c r="AL142" s="208"/>
      <c r="AM142" s="207">
        <v>10</v>
      </c>
      <c r="AN142" s="208"/>
      <c r="AO142" s="208"/>
      <c r="AP142" s="208"/>
      <c r="AQ142" s="207" t="s">
        <v>822</v>
      </c>
      <c r="AR142" s="208"/>
      <c r="AS142" s="208"/>
      <c r="AT142" s="208"/>
      <c r="AU142" s="207" t="s">
        <v>822</v>
      </c>
      <c r="AV142" s="208"/>
      <c r="AW142" s="208"/>
      <c r="AX142" s="209"/>
      <c r="AY142">
        <f t="shared" ref="AY142:AY143" si="15">$AY$140</f>
        <v>1</v>
      </c>
    </row>
    <row r="143" spans="1:51" ht="53.2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747</v>
      </c>
      <c r="AC143" s="214"/>
      <c r="AD143" s="214"/>
      <c r="AE143" s="207">
        <v>5</v>
      </c>
      <c r="AF143" s="208"/>
      <c r="AG143" s="208"/>
      <c r="AH143" s="208"/>
      <c r="AI143" s="207">
        <v>5</v>
      </c>
      <c r="AJ143" s="208"/>
      <c r="AK143" s="208"/>
      <c r="AL143" s="208"/>
      <c r="AM143" s="207">
        <v>5</v>
      </c>
      <c r="AN143" s="208"/>
      <c r="AO143" s="208"/>
      <c r="AP143" s="208"/>
      <c r="AQ143" s="207" t="s">
        <v>824</v>
      </c>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19.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5.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788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92.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thickBo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thickBo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thickBo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thickBo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thickBo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thickBo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thickBo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thickBo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 hidden="1" customHeight="1" thickBo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thickBo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thickBo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thickBo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thickBo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thickBo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thickBo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thickBo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thickBo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thickBo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thickBo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thickBo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thickBo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4.5" hidden="1" customHeight="1" thickBo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thickBo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thickBo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thickBo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thickBo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thickBo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thickBo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thickBo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thickBo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thickBo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thickBo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thickBo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thickBo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thickBo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18" hidden="1" customHeight="1" thickBo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thickBo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thickBo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thickBo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thickBo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thickBo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thickBo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thickBo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thickBo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thickBo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thickBo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thickBo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thickBo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1.75" hidden="1" customHeight="1" thickBo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thickBo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thickBo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thickBo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thickBo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thickBo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thickBo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thickBo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thickBo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thickBo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15.75" hidden="1" customHeight="1" thickBo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thickBo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thickBo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thickBo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thickBo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thickBo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thickBo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thickBo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thickBo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thickBo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13.5" hidden="1" customHeight="1" thickBo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thickBo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thickBo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thickBo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thickBo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thickBo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thickBo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thickBo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thickBo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thickBo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thickBo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28.5" hidden="1" customHeight="1" thickBo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thickBo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thickBo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thickBo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thickBo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thickBo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thickBo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thickBo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thickBo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thickBo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thickBo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thickBo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thickBo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0.25" hidden="1" customHeight="1" thickBo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thickBo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thickBo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thickBo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thickBo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thickBo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thickBo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thickBo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thickBo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thickBo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thickBo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thickBo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thickBo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thickBo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thickBo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thickBo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3" hidden="1" customHeight="1" thickBo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thickBo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thickBo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thickBo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thickBo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thickBo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thickBo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thickBo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thickBo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thickBo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thickBo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thickBo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thickBo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thickBo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9" hidden="1" customHeight="1" thickBo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thickBo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thickBo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thickBo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thickBo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thickBo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thickBo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thickBo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thickBo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thickBo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thickBo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2" hidden="1" customHeight="1" thickBo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thickBo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thickBo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thickBo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thickBo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thickBo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thickBo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thickBo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thickBo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19.5" hidden="1" customHeight="1" thickBo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thickBo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thickBo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thickBo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thickBo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thickBo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thickBo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thickBo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thickBo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thickBo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thickBo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thickBo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thickBo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thickBo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0.25" hidden="1" customHeight="1" thickBo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thickBo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thickBo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thickBo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thickBo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thickBo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thickBo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thickBo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thickBo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thickBo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thickBo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thickBo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0.25" hidden="1" customHeight="1" thickBo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thickBo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thickBo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thickBo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thickBo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thickBo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thickBo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thickBo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thickBo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thickBo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thickBo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8.25" hidden="1" customHeight="1" thickBo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thickBo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thickBo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46.5" hidden="1" customHeight="1" thickBo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thickBo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thickBo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thickBo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20.25" hidden="1" customHeight="1" thickBo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thickBo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thickBo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12.75" hidden="1" customHeight="1" thickBo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thickBo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thickBo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thickBo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thickBo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thickBo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thickBo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thickBo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thickBo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thickBo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thickBo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thickBo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thickBo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thickBo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thickBo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thickBo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thickBo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thickBo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thickBo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1.5" hidden="1" customHeight="1" thickBo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thickBo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thickBo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thickBo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thickBo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thickBo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thickBo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thickBo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thickBo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thickBo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thickBo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thickBo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thickBo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1" hidden="1" customHeight="1" thickBo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thickBo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thickBo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thickBo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thickBo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thickBo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thickBo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thickBo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thickBo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thickBo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15.75" hidden="1" customHeight="1" thickBo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thickBo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thickBo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thickBo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thickBo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thickBot="1" x14ac:dyDescent="0.2">
      <c r="A430" s="190"/>
      <c r="B430" s="187"/>
      <c r="C430" s="179" t="s">
        <v>670</v>
      </c>
      <c r="D430" s="931"/>
      <c r="E430" s="175" t="s">
        <v>396</v>
      </c>
      <c r="F430" s="897"/>
      <c r="G430" s="898" t="s">
        <v>252</v>
      </c>
      <c r="H430" s="126"/>
      <c r="I430" s="12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hidden="1" customHeight="1" thickBo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0</v>
      </c>
    </row>
    <row r="432" spans="1:51" ht="18.75" hidden="1" customHeight="1" thickBo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thickBot="1" x14ac:dyDescent="0.2">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4.5" hidden="1" customHeight="1" thickBo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thickBo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thickBo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thickBo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thickBo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thickBo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thickBo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thickBo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thickBo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thickBo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thickBo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thickBo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thickBo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thickBo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11.25" hidden="1" customHeight="1" thickBo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thickBo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thickBo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thickBo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thickBo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thickBo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thickBo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thickBo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thickBo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thickBo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thickBo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thickBo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thickBo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thickBo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18" hidden="1" customHeight="1" thickBo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thickBo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thickBo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thickBo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thickBo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thickBo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thickBo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thickBo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thickBo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thickBo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thickBo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thickBo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thickBo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1" hidden="1" customHeight="1" thickBo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thickBo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thickBo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25" hidden="1" customHeight="1" thickBot="1" x14ac:dyDescent="0.2">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thickBo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thickBot="1" x14ac:dyDescent="0.2">
      <c r="A484" s="190"/>
      <c r="B484" s="187"/>
      <c r="C484" s="181"/>
      <c r="D484" s="187"/>
      <c r="E484" s="175" t="s">
        <v>399</v>
      </c>
      <c r="F484" s="176"/>
      <c r="G484" s="898" t="s">
        <v>252</v>
      </c>
      <c r="H484" s="126"/>
      <c r="I484" s="12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thickBo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thickBo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thickBo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thickBo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thickBo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thickBo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thickBo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thickBo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thickBo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thickBo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5.25" hidden="1" customHeight="1" thickBo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thickBo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thickBo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thickBo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thickBo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thickBo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thickBo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thickBo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thickBo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thickBo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thickBo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thickBo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thickBo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thickBo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thickBo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thickBo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thickBo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thickBo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thickBo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thickBo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thickBo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thickBo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thickBo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12.75" hidden="1" customHeight="1" thickBo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thickBo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thickBo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thickBo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thickBo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thickBo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thickBo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thickBo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thickBo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thickBo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thickBo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18.75" hidden="1" customHeight="1" thickBo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thickBo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thickBo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thickBo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thickBo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thickBo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25" hidden="1" customHeight="1" thickBot="1" x14ac:dyDescent="0.2">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thickBo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thickBot="1" x14ac:dyDescent="0.2">
      <c r="A538" s="190"/>
      <c r="B538" s="187"/>
      <c r="C538" s="181"/>
      <c r="D538" s="187"/>
      <c r="E538" s="175" t="s">
        <v>400</v>
      </c>
      <c r="F538" s="176"/>
      <c r="G538" s="898" t="s">
        <v>252</v>
      </c>
      <c r="H538" s="126"/>
      <c r="I538" s="12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thickBo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thickBo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thickBo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thickBo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thickBo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thickBo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thickBo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thickBo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thickBo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thickBo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9.75" hidden="1" customHeight="1" thickBo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thickBo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thickBo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thickBo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thickBo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thickBo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thickBo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thickBo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thickBo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thickBo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thickBo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thickBo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thickBo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thickBo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thickBo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7.25" hidden="1" customHeight="1" thickBo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thickBo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thickBo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thickBo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thickBo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thickBo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thickBo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thickBo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thickBo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thickBo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thickBo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thickBo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thickBo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thickBo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thickBo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thickBo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thickBo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15.75" hidden="1" customHeight="1" thickBo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thickBo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thickBo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thickBo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thickBo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thickBo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thickBo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thickBo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25" hidden="1" customHeight="1" thickBot="1" x14ac:dyDescent="0.2">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thickBo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thickBot="1" x14ac:dyDescent="0.2">
      <c r="A592" s="190"/>
      <c r="B592" s="187"/>
      <c r="C592" s="181"/>
      <c r="D592" s="187"/>
      <c r="E592" s="175" t="s">
        <v>399</v>
      </c>
      <c r="F592" s="176"/>
      <c r="G592" s="898" t="s">
        <v>252</v>
      </c>
      <c r="H592" s="126"/>
      <c r="I592" s="12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thickBo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thickBo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9" hidden="1" customHeight="1" thickBo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thickBo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thickBo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thickBo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thickBo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thickBo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thickBo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thickBo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thickBo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thickBo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thickBo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thickBo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thickBo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thickBo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thickBo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thickBo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thickBo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thickBo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thickBo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thickBo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8.25" hidden="1" customHeight="1" thickBo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thickBo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thickBo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thickBo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thickBo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thickBo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thickBo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thickBo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thickBo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thickBo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thickBo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thickBo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thickBo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thickBo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thickBo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thickBo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thickBo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thickBo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thickBo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thickBo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thickBo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0.75" hidden="1" customHeight="1" thickBo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thickBo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thickBo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thickBo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thickBo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thickBo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thickBo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25" hidden="1" customHeight="1" thickBot="1" x14ac:dyDescent="0.2">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thickBo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thickBot="1" x14ac:dyDescent="0.2">
      <c r="A646" s="190"/>
      <c r="B646" s="187"/>
      <c r="C646" s="181"/>
      <c r="D646" s="187"/>
      <c r="E646" s="175" t="s">
        <v>400</v>
      </c>
      <c r="F646" s="176"/>
      <c r="G646" s="898" t="s">
        <v>252</v>
      </c>
      <c r="H646" s="126"/>
      <c r="I646" s="12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thickBo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thickBo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thickBo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1.5" hidden="1" customHeight="1" thickBo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thickBo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thickBo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thickBo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thickBo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thickBo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thickBo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thickBo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thickBo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thickBo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thickBo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thickBo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thickBo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thickBo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thickBo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thickBo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thickBo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3.75" hidden="1" customHeight="1" thickBo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thickBo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thickBo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thickBo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thickBo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thickBo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thickBo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thickBo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thickBo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thickBo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thickBo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thickBo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thickBo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thickBo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thickBo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thickBo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thickBo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thickBo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7.5" hidden="1" customHeight="1" thickBo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thickBo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thickBo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thickBo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thickBo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thickBo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thickBo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thickBo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thickBo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thickBo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thickBo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thickBo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25" hidden="1" customHeight="1" thickBot="1" x14ac:dyDescent="0.2">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thickBo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8.25" customHeight="1" x14ac:dyDescent="0.15">
      <c r="A702" s="868" t="s">
        <v>140</v>
      </c>
      <c r="B702" s="869"/>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714</v>
      </c>
      <c r="AE702" s="342"/>
      <c r="AF702" s="342"/>
      <c r="AG702" s="379" t="s">
        <v>758</v>
      </c>
      <c r="AH702" s="380"/>
      <c r="AI702" s="380"/>
      <c r="AJ702" s="380"/>
      <c r="AK702" s="380"/>
      <c r="AL702" s="380"/>
      <c r="AM702" s="380"/>
      <c r="AN702" s="380"/>
      <c r="AO702" s="380"/>
      <c r="AP702" s="380"/>
      <c r="AQ702" s="380"/>
      <c r="AR702" s="380"/>
      <c r="AS702" s="380"/>
      <c r="AT702" s="380"/>
      <c r="AU702" s="380"/>
      <c r="AV702" s="380"/>
      <c r="AW702" s="380"/>
      <c r="AX702" s="381"/>
    </row>
    <row r="703" spans="1:51" ht="66" customHeight="1" x14ac:dyDescent="0.15">
      <c r="A703" s="870"/>
      <c r="B703" s="871"/>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714</v>
      </c>
      <c r="AE703" s="323"/>
      <c r="AF703" s="323"/>
      <c r="AG703" s="104" t="s">
        <v>759</v>
      </c>
      <c r="AH703" s="105"/>
      <c r="AI703" s="105"/>
      <c r="AJ703" s="105"/>
      <c r="AK703" s="105"/>
      <c r="AL703" s="105"/>
      <c r="AM703" s="105"/>
      <c r="AN703" s="105"/>
      <c r="AO703" s="105"/>
      <c r="AP703" s="105"/>
      <c r="AQ703" s="105"/>
      <c r="AR703" s="105"/>
      <c r="AS703" s="105"/>
      <c r="AT703" s="105"/>
      <c r="AU703" s="105"/>
      <c r="AV703" s="105"/>
      <c r="AW703" s="105"/>
      <c r="AX703" s="106"/>
    </row>
    <row r="704" spans="1:51" ht="65.25" customHeight="1" x14ac:dyDescent="0.15">
      <c r="A704" s="872"/>
      <c r="B704" s="873"/>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714</v>
      </c>
      <c r="AE704" s="782"/>
      <c r="AF704" s="782"/>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17" t="s">
        <v>41</v>
      </c>
      <c r="D705" s="81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9"/>
      <c r="AD705" s="716" t="s">
        <v>756</v>
      </c>
      <c r="AE705" s="717"/>
      <c r="AF705" s="717"/>
      <c r="AG705" s="128" t="s">
        <v>801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3"/>
      <c r="D706" s="794"/>
      <c r="E706" s="732" t="s">
        <v>378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757</v>
      </c>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3" t="s">
        <v>757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48.75" customHeight="1" x14ac:dyDescent="0.15">
      <c r="A708" s="647"/>
      <c r="B708" s="649"/>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714</v>
      </c>
      <c r="AE708" s="604"/>
      <c r="AF708" s="604"/>
      <c r="AG708" s="741" t="s">
        <v>789</v>
      </c>
      <c r="AH708" s="742"/>
      <c r="AI708" s="742"/>
      <c r="AJ708" s="742"/>
      <c r="AK708" s="742"/>
      <c r="AL708" s="742"/>
      <c r="AM708" s="742"/>
      <c r="AN708" s="742"/>
      <c r="AO708" s="742"/>
      <c r="AP708" s="742"/>
      <c r="AQ708" s="742"/>
      <c r="AR708" s="742"/>
      <c r="AS708" s="742"/>
      <c r="AT708" s="742"/>
      <c r="AU708" s="742"/>
      <c r="AV708" s="742"/>
      <c r="AW708" s="742"/>
      <c r="AX708" s="743"/>
    </row>
    <row r="709" spans="1:50" ht="43.5" customHeight="1" x14ac:dyDescent="0.15">
      <c r="A709" s="647"/>
      <c r="B709" s="649"/>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790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761</v>
      </c>
      <c r="AE710" s="323"/>
      <c r="AF710" s="323"/>
      <c r="AG710" s="104" t="s">
        <v>822</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7"/>
      <c r="B711" s="649"/>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714</v>
      </c>
      <c r="AE711" s="323"/>
      <c r="AF711" s="323"/>
      <c r="AG711" s="104" t="s">
        <v>791</v>
      </c>
      <c r="AH711" s="105"/>
      <c r="AI711" s="105"/>
      <c r="AJ711" s="105"/>
      <c r="AK711" s="105"/>
      <c r="AL711" s="105"/>
      <c r="AM711" s="105"/>
      <c r="AN711" s="105"/>
      <c r="AO711" s="105"/>
      <c r="AP711" s="105"/>
      <c r="AQ711" s="105"/>
      <c r="AR711" s="105"/>
      <c r="AS711" s="105"/>
      <c r="AT711" s="105"/>
      <c r="AU711" s="105"/>
      <c r="AV711" s="105"/>
      <c r="AW711" s="105"/>
      <c r="AX711" s="106"/>
    </row>
    <row r="712" spans="1:50" ht="69.75" customHeight="1" x14ac:dyDescent="0.15">
      <c r="A712" s="647"/>
      <c r="B712" s="649"/>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1" t="s">
        <v>714</v>
      </c>
      <c r="AE712" s="782"/>
      <c r="AF712" s="782"/>
      <c r="AG712" s="806" t="s">
        <v>797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7"/>
      <c r="B713" s="649"/>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761</v>
      </c>
      <c r="AE713" s="323"/>
      <c r="AF713" s="668"/>
      <c r="AG713" s="104" t="s">
        <v>825</v>
      </c>
      <c r="AH713" s="105"/>
      <c r="AI713" s="105"/>
      <c r="AJ713" s="105"/>
      <c r="AK713" s="105"/>
      <c r="AL713" s="105"/>
      <c r="AM713" s="105"/>
      <c r="AN713" s="105"/>
      <c r="AO713" s="105"/>
      <c r="AP713" s="105"/>
      <c r="AQ713" s="105"/>
      <c r="AR713" s="105"/>
      <c r="AS713" s="105"/>
      <c r="AT713" s="105"/>
      <c r="AU713" s="105"/>
      <c r="AV713" s="105"/>
      <c r="AW713" s="105"/>
      <c r="AX713" s="106"/>
    </row>
    <row r="714" spans="1:50" ht="62.25" customHeight="1" x14ac:dyDescent="0.15">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3" t="s">
        <v>714</v>
      </c>
      <c r="AE714" s="804"/>
      <c r="AF714" s="805"/>
      <c r="AG714" s="608" t="s">
        <v>792</v>
      </c>
      <c r="AH714" s="609"/>
      <c r="AI714" s="609"/>
      <c r="AJ714" s="609"/>
      <c r="AK714" s="609"/>
      <c r="AL714" s="609"/>
      <c r="AM714" s="609"/>
      <c r="AN714" s="609"/>
      <c r="AO714" s="609"/>
      <c r="AP714" s="609"/>
      <c r="AQ714" s="609"/>
      <c r="AR714" s="609"/>
      <c r="AS714" s="609"/>
      <c r="AT714" s="609"/>
      <c r="AU714" s="609"/>
      <c r="AV714" s="609"/>
      <c r="AW714" s="609"/>
      <c r="AX714" s="610"/>
    </row>
    <row r="715" spans="1:50" ht="33.75" customHeight="1" x14ac:dyDescent="0.15">
      <c r="A715" s="645"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714</v>
      </c>
      <c r="AE715" s="604"/>
      <c r="AF715" s="661"/>
      <c r="AG715" s="741" t="s">
        <v>793</v>
      </c>
      <c r="AH715" s="742"/>
      <c r="AI715" s="742"/>
      <c r="AJ715" s="742"/>
      <c r="AK715" s="742"/>
      <c r="AL715" s="742"/>
      <c r="AM715" s="742"/>
      <c r="AN715" s="742"/>
      <c r="AO715" s="742"/>
      <c r="AP715" s="742"/>
      <c r="AQ715" s="742"/>
      <c r="AR715" s="742"/>
      <c r="AS715" s="742"/>
      <c r="AT715" s="742"/>
      <c r="AU715" s="742"/>
      <c r="AV715" s="742"/>
      <c r="AW715" s="742"/>
      <c r="AX715" s="743"/>
    </row>
    <row r="716" spans="1:50" ht="54" customHeight="1" x14ac:dyDescent="0.15">
      <c r="A716" s="647"/>
      <c r="B716" s="649"/>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1" t="s">
        <v>714</v>
      </c>
      <c r="AE716" s="632"/>
      <c r="AF716" s="632"/>
      <c r="AG716" s="104" t="s">
        <v>794</v>
      </c>
      <c r="AH716" s="105"/>
      <c r="AI716" s="105"/>
      <c r="AJ716" s="105"/>
      <c r="AK716" s="105"/>
      <c r="AL716" s="105"/>
      <c r="AM716" s="105"/>
      <c r="AN716" s="105"/>
      <c r="AO716" s="105"/>
      <c r="AP716" s="105"/>
      <c r="AQ716" s="105"/>
      <c r="AR716" s="105"/>
      <c r="AS716" s="105"/>
      <c r="AT716" s="105"/>
      <c r="AU716" s="105"/>
      <c r="AV716" s="105"/>
      <c r="AW716" s="105"/>
      <c r="AX716" s="106"/>
    </row>
    <row r="717" spans="1:50" ht="42" customHeight="1" x14ac:dyDescent="0.15">
      <c r="A717" s="647"/>
      <c r="B717" s="649"/>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714</v>
      </c>
      <c r="AE717" s="323"/>
      <c r="AF717" s="323"/>
      <c r="AG717" s="104" t="s">
        <v>796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0"/>
      <c r="B718" s="651"/>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714</v>
      </c>
      <c r="AE718" s="323"/>
      <c r="AF718" s="323"/>
      <c r="AG718" s="608" t="s">
        <v>795</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5" t="s">
        <v>58</v>
      </c>
      <c r="B719" s="776"/>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761</v>
      </c>
      <c r="AE719" s="604"/>
      <c r="AF719" s="604"/>
      <c r="AG719" s="128" t="s">
        <v>822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4.75" customHeight="1" x14ac:dyDescent="0.15">
      <c r="A726" s="645" t="s">
        <v>48</v>
      </c>
      <c r="B726" s="798"/>
      <c r="C726" s="811" t="s">
        <v>53</v>
      </c>
      <c r="D726" s="835"/>
      <c r="E726" s="835"/>
      <c r="F726" s="836"/>
      <c r="G726" s="577" t="s">
        <v>762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800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9" t="s">
        <v>807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5" t="s">
        <v>137</v>
      </c>
      <c r="B731" s="676"/>
      <c r="C731" s="676"/>
      <c r="D731" s="676"/>
      <c r="E731" s="677"/>
      <c r="F731" s="731" t="s">
        <v>808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5" t="s">
        <v>810</v>
      </c>
      <c r="B733" s="676"/>
      <c r="C733" s="676"/>
      <c r="D733" s="676"/>
      <c r="E733" s="677"/>
      <c r="F733" s="642" t="s">
        <v>811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822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55" t="s">
        <v>351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90" t="s">
        <v>671</v>
      </c>
      <c r="B737" s="211"/>
      <c r="C737" s="211"/>
      <c r="D737" s="212"/>
      <c r="E737" s="954" t="s">
        <v>763</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394</v>
      </c>
      <c r="B738" s="361"/>
      <c r="C738" s="361"/>
      <c r="D738" s="361"/>
      <c r="E738" s="954" t="s">
        <v>764</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393</v>
      </c>
      <c r="B739" s="361"/>
      <c r="C739" s="361"/>
      <c r="D739" s="361"/>
      <c r="E739" s="954" t="s">
        <v>765</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392</v>
      </c>
      <c r="B740" s="361"/>
      <c r="C740" s="361"/>
      <c r="D740" s="361"/>
      <c r="E740" s="954" t="s">
        <v>766</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391</v>
      </c>
      <c r="B741" s="361"/>
      <c r="C741" s="361"/>
      <c r="D741" s="361"/>
      <c r="E741" s="954" t="s">
        <v>767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390</v>
      </c>
      <c r="B742" s="361"/>
      <c r="C742" s="361"/>
      <c r="D742" s="361"/>
      <c r="E742" s="954" t="s">
        <v>768</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389</v>
      </c>
      <c r="B743" s="361"/>
      <c r="C743" s="361"/>
      <c r="D743" s="361"/>
      <c r="E743" s="954" t="s">
        <v>769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388</v>
      </c>
      <c r="B744" s="361"/>
      <c r="C744" s="361"/>
      <c r="D744" s="361"/>
      <c r="E744" s="954" t="s">
        <v>770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387</v>
      </c>
      <c r="B745" s="361"/>
      <c r="C745" s="361"/>
      <c r="D745" s="361"/>
      <c r="E745" s="991" t="s">
        <v>771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544</v>
      </c>
      <c r="B746" s="361"/>
      <c r="C746" s="361"/>
      <c r="D746" s="361"/>
      <c r="E746" s="960" t="s">
        <v>710</v>
      </c>
      <c r="F746" s="958"/>
      <c r="G746" s="958"/>
      <c r="H746" s="100" t="str">
        <f>IF(E746="","","-")</f>
        <v>-</v>
      </c>
      <c r="I746" s="958"/>
      <c r="J746" s="958"/>
      <c r="K746" s="100" t="str">
        <f>IF(I746="","","-")</f>
        <v/>
      </c>
      <c r="L746" s="959">
        <v>19</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506</v>
      </c>
      <c r="B747" s="361"/>
      <c r="C747" s="361"/>
      <c r="D747" s="361"/>
      <c r="E747" s="960" t="s">
        <v>710</v>
      </c>
      <c r="F747" s="958"/>
      <c r="G747" s="958"/>
      <c r="H747" s="100" t="str">
        <f>IF(E747="","","-")</f>
        <v>-</v>
      </c>
      <c r="I747" s="958"/>
      <c r="J747" s="958"/>
      <c r="K747" s="100" t="str">
        <f>IF(I747="","","-")</f>
        <v/>
      </c>
      <c r="L747" s="959">
        <v>17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381</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2.5" customHeight="1" thickBot="1" x14ac:dyDescent="0.2">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3" t="s">
        <v>383</v>
      </c>
      <c r="B787" s="634"/>
      <c r="C787" s="634"/>
      <c r="D787" s="634"/>
      <c r="E787" s="634"/>
      <c r="F787" s="635"/>
      <c r="G787" s="594" t="s">
        <v>820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816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6"/>
      <c r="B788" s="637"/>
      <c r="C788" s="637"/>
      <c r="D788" s="637"/>
      <c r="E788" s="637"/>
      <c r="F788" s="638"/>
      <c r="G788" s="811" t="s">
        <v>17</v>
      </c>
      <c r="H788" s="673"/>
      <c r="I788" s="673"/>
      <c r="J788" s="673"/>
      <c r="K788" s="673"/>
      <c r="L788" s="672" t="s">
        <v>18</v>
      </c>
      <c r="M788" s="673"/>
      <c r="N788" s="673"/>
      <c r="O788" s="673"/>
      <c r="P788" s="673"/>
      <c r="Q788" s="673"/>
      <c r="R788" s="673"/>
      <c r="S788" s="673"/>
      <c r="T788" s="673"/>
      <c r="U788" s="673"/>
      <c r="V788" s="673"/>
      <c r="W788" s="673"/>
      <c r="X788" s="674"/>
      <c r="Y788" s="658" t="s">
        <v>19</v>
      </c>
      <c r="Z788" s="659"/>
      <c r="AA788" s="659"/>
      <c r="AB788" s="797"/>
      <c r="AC788" s="811" t="s">
        <v>17</v>
      </c>
      <c r="AD788" s="673"/>
      <c r="AE788" s="673"/>
      <c r="AF788" s="673"/>
      <c r="AG788" s="673"/>
      <c r="AH788" s="672" t="s">
        <v>18</v>
      </c>
      <c r="AI788" s="673"/>
      <c r="AJ788" s="673"/>
      <c r="AK788" s="673"/>
      <c r="AL788" s="673"/>
      <c r="AM788" s="673"/>
      <c r="AN788" s="673"/>
      <c r="AO788" s="673"/>
      <c r="AP788" s="673"/>
      <c r="AQ788" s="673"/>
      <c r="AR788" s="673"/>
      <c r="AS788" s="673"/>
      <c r="AT788" s="674"/>
      <c r="AU788" s="658" t="s">
        <v>19</v>
      </c>
      <c r="AV788" s="659"/>
      <c r="AW788" s="659"/>
      <c r="AX788" s="660"/>
    </row>
    <row r="789" spans="1:51" ht="41.25" customHeight="1" x14ac:dyDescent="0.15">
      <c r="A789" s="636"/>
      <c r="B789" s="637"/>
      <c r="C789" s="637"/>
      <c r="D789" s="637"/>
      <c r="E789" s="637"/>
      <c r="F789" s="638"/>
      <c r="G789" s="628" t="s">
        <v>772</v>
      </c>
      <c r="H789" s="629"/>
      <c r="I789" s="629"/>
      <c r="J789" s="629"/>
      <c r="K789" s="630"/>
      <c r="L789" s="597" t="s">
        <v>819</v>
      </c>
      <c r="M789" s="598"/>
      <c r="N789" s="598"/>
      <c r="O789" s="598"/>
      <c r="P789" s="598"/>
      <c r="Q789" s="598"/>
      <c r="R789" s="598"/>
      <c r="S789" s="598"/>
      <c r="T789" s="598"/>
      <c r="U789" s="598"/>
      <c r="V789" s="598"/>
      <c r="W789" s="598"/>
      <c r="X789" s="599"/>
      <c r="Y789" s="382">
        <v>28</v>
      </c>
      <c r="Z789" s="383"/>
      <c r="AA789" s="383"/>
      <c r="AB789" s="801"/>
      <c r="AC789" s="628" t="s">
        <v>772</v>
      </c>
      <c r="AD789" s="629"/>
      <c r="AE789" s="629"/>
      <c r="AF789" s="629"/>
      <c r="AG789" s="630"/>
      <c r="AH789" s="669" t="s">
        <v>815</v>
      </c>
      <c r="AI789" s="670"/>
      <c r="AJ789" s="670"/>
      <c r="AK789" s="670"/>
      <c r="AL789" s="670"/>
      <c r="AM789" s="670"/>
      <c r="AN789" s="670"/>
      <c r="AO789" s="670"/>
      <c r="AP789" s="670"/>
      <c r="AQ789" s="670"/>
      <c r="AR789" s="670"/>
      <c r="AS789" s="670"/>
      <c r="AT789" s="671"/>
      <c r="AU789" s="382">
        <v>10</v>
      </c>
      <c r="AV789" s="383"/>
      <c r="AW789" s="383"/>
      <c r="AX789" s="384"/>
    </row>
    <row r="790" spans="1:51" ht="39.75" customHeight="1" x14ac:dyDescent="0.15">
      <c r="A790" s="636"/>
      <c r="B790" s="637"/>
      <c r="C790" s="637"/>
      <c r="D790" s="637"/>
      <c r="E790" s="637"/>
      <c r="F790" s="638"/>
      <c r="G790" s="628"/>
      <c r="H790" s="629"/>
      <c r="I790" s="629"/>
      <c r="J790" s="629"/>
      <c r="K790" s="630"/>
      <c r="L790" s="669"/>
      <c r="M790" s="670"/>
      <c r="N790" s="670"/>
      <c r="O790" s="670"/>
      <c r="P790" s="670"/>
      <c r="Q790" s="670"/>
      <c r="R790" s="670"/>
      <c r="S790" s="670"/>
      <c r="T790" s="670"/>
      <c r="U790" s="670"/>
      <c r="V790" s="670"/>
      <c r="W790" s="670"/>
      <c r="X790" s="671"/>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6"/>
      <c r="B791" s="637"/>
      <c r="C791" s="637"/>
      <c r="D791" s="637"/>
      <c r="E791" s="637"/>
      <c r="F791" s="638"/>
      <c r="G791" s="628"/>
      <c r="H791" s="629"/>
      <c r="I791" s="629"/>
      <c r="J791" s="629"/>
      <c r="K791" s="630"/>
      <c r="L791" s="597"/>
      <c r="M791" s="598"/>
      <c r="N791" s="598"/>
      <c r="O791" s="598"/>
      <c r="P791" s="598"/>
      <c r="Q791" s="598"/>
      <c r="R791" s="598"/>
      <c r="S791" s="598"/>
      <c r="T791" s="598"/>
      <c r="U791" s="598"/>
      <c r="V791" s="598"/>
      <c r="W791" s="598"/>
      <c r="X791" s="599"/>
      <c r="Y791" s="600"/>
      <c r="Z791" s="601"/>
      <c r="AA791" s="601"/>
      <c r="AB791" s="614"/>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thickBot="1" x14ac:dyDescent="0.2">
      <c r="A792" s="636"/>
      <c r="B792" s="637"/>
      <c r="C792" s="637"/>
      <c r="D792" s="637"/>
      <c r="E792" s="637"/>
      <c r="F792" s="638"/>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4"/>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thickBot="1" x14ac:dyDescent="0.2">
      <c r="A793" s="636"/>
      <c r="B793" s="637"/>
      <c r="C793" s="637"/>
      <c r="D793" s="637"/>
      <c r="E793" s="637"/>
      <c r="F793" s="638"/>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4"/>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thickBot="1" x14ac:dyDescent="0.2">
      <c r="A794" s="636"/>
      <c r="B794" s="637"/>
      <c r="C794" s="637"/>
      <c r="D794" s="637"/>
      <c r="E794" s="637"/>
      <c r="F794" s="638"/>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4"/>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thickBot="1" x14ac:dyDescent="0.2">
      <c r="A795" s="636"/>
      <c r="B795" s="637"/>
      <c r="C795" s="637"/>
      <c r="D795" s="637"/>
      <c r="E795" s="637"/>
      <c r="F795" s="638"/>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thickBot="1" x14ac:dyDescent="0.2">
      <c r="A796" s="636"/>
      <c r="B796" s="637"/>
      <c r="C796" s="637"/>
      <c r="D796" s="637"/>
      <c r="E796" s="637"/>
      <c r="F796" s="638"/>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thickBot="1" x14ac:dyDescent="0.2">
      <c r="A797" s="636"/>
      <c r="B797" s="637"/>
      <c r="C797" s="637"/>
      <c r="D797" s="637"/>
      <c r="E797" s="637"/>
      <c r="F797" s="638"/>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thickBot="1" x14ac:dyDescent="0.2">
      <c r="A798" s="636"/>
      <c r="B798" s="637"/>
      <c r="C798" s="637"/>
      <c r="D798" s="637"/>
      <c r="E798" s="637"/>
      <c r="F798" s="638"/>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30" customHeight="1" thickBot="1" x14ac:dyDescent="0.2">
      <c r="A799" s="636"/>
      <c r="B799" s="637"/>
      <c r="C799" s="637"/>
      <c r="D799" s="637"/>
      <c r="E799" s="637"/>
      <c r="F799" s="638"/>
      <c r="G799" s="824" t="s">
        <v>20</v>
      </c>
      <c r="H799" s="825"/>
      <c r="I799" s="825"/>
      <c r="J799" s="825"/>
      <c r="K799" s="825"/>
      <c r="L799" s="826"/>
      <c r="M799" s="827"/>
      <c r="N799" s="827"/>
      <c r="O799" s="827"/>
      <c r="P799" s="827"/>
      <c r="Q799" s="827"/>
      <c r="R799" s="827"/>
      <c r="S799" s="827"/>
      <c r="T799" s="827"/>
      <c r="U799" s="827"/>
      <c r="V799" s="827"/>
      <c r="W799" s="827"/>
      <c r="X799" s="828"/>
      <c r="Y799" s="829">
        <f>SUM(Y789:AB798)</f>
        <v>28</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10</v>
      </c>
      <c r="AV799" s="830"/>
      <c r="AW799" s="830"/>
      <c r="AX799" s="832"/>
    </row>
    <row r="800" spans="1:51" ht="24.75" customHeight="1" x14ac:dyDescent="0.15">
      <c r="A800" s="636"/>
      <c r="B800" s="637"/>
      <c r="C800" s="637"/>
      <c r="D800" s="637"/>
      <c r="E800" s="637"/>
      <c r="F800" s="638"/>
      <c r="G800" s="594" t="s">
        <v>818</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x14ac:dyDescent="0.15">
      <c r="A801" s="636"/>
      <c r="B801" s="637"/>
      <c r="C801" s="637"/>
      <c r="D801" s="637"/>
      <c r="E801" s="637"/>
      <c r="F801" s="638"/>
      <c r="G801" s="811" t="s">
        <v>17</v>
      </c>
      <c r="H801" s="673"/>
      <c r="I801" s="673"/>
      <c r="J801" s="673"/>
      <c r="K801" s="673"/>
      <c r="L801" s="672" t="s">
        <v>18</v>
      </c>
      <c r="M801" s="673"/>
      <c r="N801" s="673"/>
      <c r="O801" s="673"/>
      <c r="P801" s="673"/>
      <c r="Q801" s="673"/>
      <c r="R801" s="673"/>
      <c r="S801" s="673"/>
      <c r="T801" s="673"/>
      <c r="U801" s="673"/>
      <c r="V801" s="673"/>
      <c r="W801" s="673"/>
      <c r="X801" s="674"/>
      <c r="Y801" s="658" t="s">
        <v>19</v>
      </c>
      <c r="Z801" s="659"/>
      <c r="AA801" s="659"/>
      <c r="AB801" s="797"/>
      <c r="AC801" s="811" t="s">
        <v>17</v>
      </c>
      <c r="AD801" s="673"/>
      <c r="AE801" s="673"/>
      <c r="AF801" s="673"/>
      <c r="AG801" s="673"/>
      <c r="AH801" s="672" t="s">
        <v>18</v>
      </c>
      <c r="AI801" s="673"/>
      <c r="AJ801" s="673"/>
      <c r="AK801" s="673"/>
      <c r="AL801" s="673"/>
      <c r="AM801" s="673"/>
      <c r="AN801" s="673"/>
      <c r="AO801" s="673"/>
      <c r="AP801" s="673"/>
      <c r="AQ801" s="673"/>
      <c r="AR801" s="673"/>
      <c r="AS801" s="673"/>
      <c r="AT801" s="674"/>
      <c r="AU801" s="658" t="s">
        <v>19</v>
      </c>
      <c r="AV801" s="659"/>
      <c r="AW801" s="659"/>
      <c r="AX801" s="660"/>
      <c r="AY801">
        <f>$AY$800</f>
        <v>2</v>
      </c>
    </row>
    <row r="802" spans="1:51" ht="42.75" customHeight="1" x14ac:dyDescent="0.15">
      <c r="A802" s="636"/>
      <c r="B802" s="637"/>
      <c r="C802" s="637"/>
      <c r="D802" s="637"/>
      <c r="E802" s="637"/>
      <c r="F802" s="638"/>
      <c r="G802" s="628" t="s">
        <v>772</v>
      </c>
      <c r="H802" s="629"/>
      <c r="I802" s="629"/>
      <c r="J802" s="629"/>
      <c r="K802" s="630"/>
      <c r="L802" s="669" t="s">
        <v>817</v>
      </c>
      <c r="M802" s="670"/>
      <c r="N802" s="670"/>
      <c r="O802" s="670"/>
      <c r="P802" s="670"/>
      <c r="Q802" s="670"/>
      <c r="R802" s="670"/>
      <c r="S802" s="670"/>
      <c r="T802" s="670"/>
      <c r="U802" s="670"/>
      <c r="V802" s="670"/>
      <c r="W802" s="670"/>
      <c r="X802" s="671"/>
      <c r="Y802" s="382">
        <v>9</v>
      </c>
      <c r="Z802" s="383"/>
      <c r="AA802" s="383"/>
      <c r="AB802" s="801"/>
      <c r="AC802" s="628" t="s">
        <v>822</v>
      </c>
      <c r="AD802" s="629"/>
      <c r="AE802" s="629"/>
      <c r="AF802" s="629"/>
      <c r="AG802" s="630"/>
      <c r="AH802" s="669" t="s">
        <v>822</v>
      </c>
      <c r="AI802" s="670"/>
      <c r="AJ802" s="670"/>
      <c r="AK802" s="670"/>
      <c r="AL802" s="670"/>
      <c r="AM802" s="670"/>
      <c r="AN802" s="670"/>
      <c r="AO802" s="670"/>
      <c r="AP802" s="670"/>
      <c r="AQ802" s="670"/>
      <c r="AR802" s="670"/>
      <c r="AS802" s="670"/>
      <c r="AT802" s="671"/>
      <c r="AU802" s="382" t="s">
        <v>823</v>
      </c>
      <c r="AV802" s="383"/>
      <c r="AW802" s="383"/>
      <c r="AX802" s="384"/>
      <c r="AY802">
        <f t="shared" ref="AY802:AY812" si="115">$AY$800</f>
        <v>2</v>
      </c>
    </row>
    <row r="803" spans="1:51" ht="23.25" customHeight="1" x14ac:dyDescent="0.15">
      <c r="A803" s="636"/>
      <c r="B803" s="637"/>
      <c r="C803" s="637"/>
      <c r="D803" s="637"/>
      <c r="E803" s="637"/>
      <c r="F803" s="638"/>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x14ac:dyDescent="0.15">
      <c r="A804" s="636"/>
      <c r="B804" s="637"/>
      <c r="C804" s="637"/>
      <c r="D804" s="637"/>
      <c r="E804" s="637"/>
      <c r="F804" s="638"/>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4"/>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1.5" customHeight="1" x14ac:dyDescent="0.15">
      <c r="A805" s="636"/>
      <c r="B805" s="637"/>
      <c r="C805" s="637"/>
      <c r="D805" s="637"/>
      <c r="E805" s="637"/>
      <c r="F805" s="638"/>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4"/>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x14ac:dyDescent="0.15">
      <c r="A806" s="636"/>
      <c r="B806" s="637"/>
      <c r="C806" s="637"/>
      <c r="D806" s="637"/>
      <c r="E806" s="637"/>
      <c r="F806" s="638"/>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4"/>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x14ac:dyDescent="0.15">
      <c r="A807" s="636"/>
      <c r="B807" s="637"/>
      <c r="C807" s="637"/>
      <c r="D807" s="637"/>
      <c r="E807" s="637"/>
      <c r="F807" s="638"/>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4"/>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x14ac:dyDescent="0.15">
      <c r="A808" s="636"/>
      <c r="B808" s="637"/>
      <c r="C808" s="637"/>
      <c r="D808" s="637"/>
      <c r="E808" s="637"/>
      <c r="F808" s="638"/>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x14ac:dyDescent="0.15">
      <c r="A809" s="636"/>
      <c r="B809" s="637"/>
      <c r="C809" s="637"/>
      <c r="D809" s="637"/>
      <c r="E809" s="637"/>
      <c r="F809" s="638"/>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36"/>
      <c r="B810" s="637"/>
      <c r="C810" s="637"/>
      <c r="D810" s="637"/>
      <c r="E810" s="637"/>
      <c r="F810" s="638"/>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36"/>
      <c r="B811" s="637"/>
      <c r="C811" s="637"/>
      <c r="D811" s="637"/>
      <c r="E811" s="637"/>
      <c r="F811" s="638"/>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17.25" customHeight="1" x14ac:dyDescent="0.15">
      <c r="A812" s="636"/>
      <c r="B812" s="637"/>
      <c r="C812" s="637"/>
      <c r="D812" s="637"/>
      <c r="E812" s="637"/>
      <c r="F812" s="638"/>
      <c r="G812" s="824" t="s">
        <v>20</v>
      </c>
      <c r="H812" s="825"/>
      <c r="I812" s="825"/>
      <c r="J812" s="825"/>
      <c r="K812" s="825"/>
      <c r="L812" s="826"/>
      <c r="M812" s="827"/>
      <c r="N812" s="827"/>
      <c r="O812" s="827"/>
      <c r="P812" s="827"/>
      <c r="Q812" s="827"/>
      <c r="R812" s="827"/>
      <c r="S812" s="827"/>
      <c r="T812" s="827"/>
      <c r="U812" s="827"/>
      <c r="V812" s="827"/>
      <c r="W812" s="827"/>
      <c r="X812" s="828"/>
      <c r="Y812" s="829">
        <f>SUM(Y802:AB811)</f>
        <v>9</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2</v>
      </c>
    </row>
    <row r="813" spans="1:51" ht="24.75" hidden="1" customHeight="1" x14ac:dyDescent="0.15">
      <c r="A813" s="636"/>
      <c r="B813" s="637"/>
      <c r="C813" s="637"/>
      <c r="D813" s="637"/>
      <c r="E813" s="637"/>
      <c r="F813" s="638"/>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6"/>
      <c r="B814" s="637"/>
      <c r="C814" s="637"/>
      <c r="D814" s="637"/>
      <c r="E814" s="637"/>
      <c r="F814" s="638"/>
      <c r="G814" s="811" t="s">
        <v>17</v>
      </c>
      <c r="H814" s="673"/>
      <c r="I814" s="673"/>
      <c r="J814" s="673"/>
      <c r="K814" s="673"/>
      <c r="L814" s="672" t="s">
        <v>18</v>
      </c>
      <c r="M814" s="673"/>
      <c r="N814" s="673"/>
      <c r="O814" s="673"/>
      <c r="P814" s="673"/>
      <c r="Q814" s="673"/>
      <c r="R814" s="673"/>
      <c r="S814" s="673"/>
      <c r="T814" s="673"/>
      <c r="U814" s="673"/>
      <c r="V814" s="673"/>
      <c r="W814" s="673"/>
      <c r="X814" s="674"/>
      <c r="Y814" s="658" t="s">
        <v>19</v>
      </c>
      <c r="Z814" s="659"/>
      <c r="AA814" s="659"/>
      <c r="AB814" s="797"/>
      <c r="AC814" s="811" t="s">
        <v>17</v>
      </c>
      <c r="AD814" s="673"/>
      <c r="AE814" s="673"/>
      <c r="AF814" s="673"/>
      <c r="AG814" s="673"/>
      <c r="AH814" s="672" t="s">
        <v>18</v>
      </c>
      <c r="AI814" s="673"/>
      <c r="AJ814" s="673"/>
      <c r="AK814" s="673"/>
      <c r="AL814" s="673"/>
      <c r="AM814" s="673"/>
      <c r="AN814" s="673"/>
      <c r="AO814" s="673"/>
      <c r="AP814" s="673"/>
      <c r="AQ814" s="673"/>
      <c r="AR814" s="673"/>
      <c r="AS814" s="673"/>
      <c r="AT814" s="674"/>
      <c r="AU814" s="658" t="s">
        <v>19</v>
      </c>
      <c r="AV814" s="659"/>
      <c r="AW814" s="659"/>
      <c r="AX814" s="660"/>
      <c r="AY814">
        <f>$AY$813</f>
        <v>0</v>
      </c>
    </row>
    <row r="815" spans="1:51" ht="24.75" hidden="1" customHeight="1" x14ac:dyDescent="0.15">
      <c r="A815" s="636"/>
      <c r="B815" s="637"/>
      <c r="C815" s="637"/>
      <c r="D815" s="637"/>
      <c r="E815" s="637"/>
      <c r="F815" s="638"/>
      <c r="G815" s="628"/>
      <c r="H815" s="629"/>
      <c r="I815" s="629"/>
      <c r="J815" s="629"/>
      <c r="K815" s="630"/>
      <c r="L815" s="669"/>
      <c r="M815" s="670"/>
      <c r="N815" s="670"/>
      <c r="O815" s="670"/>
      <c r="P815" s="670"/>
      <c r="Q815" s="670"/>
      <c r="R815" s="670"/>
      <c r="S815" s="670"/>
      <c r="T815" s="670"/>
      <c r="U815" s="670"/>
      <c r="V815" s="670"/>
      <c r="W815" s="670"/>
      <c r="X815" s="671"/>
      <c r="Y815" s="382"/>
      <c r="Z815" s="383"/>
      <c r="AA815" s="383"/>
      <c r="AB815" s="801"/>
      <c r="AC815" s="628"/>
      <c r="AD815" s="629"/>
      <c r="AE815" s="629"/>
      <c r="AF815" s="629"/>
      <c r="AG815" s="630"/>
      <c r="AH815" s="669"/>
      <c r="AI815" s="670"/>
      <c r="AJ815" s="670"/>
      <c r="AK815" s="670"/>
      <c r="AL815" s="670"/>
      <c r="AM815" s="670"/>
      <c r="AN815" s="670"/>
      <c r="AO815" s="670"/>
      <c r="AP815" s="670"/>
      <c r="AQ815" s="670"/>
      <c r="AR815" s="670"/>
      <c r="AS815" s="670"/>
      <c r="AT815" s="671"/>
      <c r="AU815" s="382"/>
      <c r="AV815" s="383"/>
      <c r="AW815" s="383"/>
      <c r="AX815" s="384"/>
      <c r="AY815">
        <f t="shared" ref="AY815:AY825" si="116">$AY$813</f>
        <v>0</v>
      </c>
    </row>
    <row r="816" spans="1:51" ht="24.75" hidden="1" customHeight="1" x14ac:dyDescent="0.15">
      <c r="A816" s="636"/>
      <c r="B816" s="637"/>
      <c r="C816" s="637"/>
      <c r="D816" s="637"/>
      <c r="E816" s="637"/>
      <c r="F816" s="638"/>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6"/>
      <c r="B817" s="637"/>
      <c r="C817" s="637"/>
      <c r="D817" s="637"/>
      <c r="E817" s="637"/>
      <c r="F817" s="638"/>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4"/>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19.5" hidden="1" customHeight="1" x14ac:dyDescent="0.15">
      <c r="A818" s="636"/>
      <c r="B818" s="637"/>
      <c r="C818" s="637"/>
      <c r="D818" s="637"/>
      <c r="E818" s="637"/>
      <c r="F818" s="638"/>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4"/>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6"/>
      <c r="B819" s="637"/>
      <c r="C819" s="637"/>
      <c r="D819" s="637"/>
      <c r="E819" s="637"/>
      <c r="F819" s="638"/>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4"/>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6"/>
      <c r="B820" s="637"/>
      <c r="C820" s="637"/>
      <c r="D820" s="637"/>
      <c r="E820" s="637"/>
      <c r="F820" s="638"/>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4"/>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6"/>
      <c r="B821" s="637"/>
      <c r="C821" s="637"/>
      <c r="D821" s="637"/>
      <c r="E821" s="637"/>
      <c r="F821" s="638"/>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6"/>
      <c r="B822" s="637"/>
      <c r="C822" s="637"/>
      <c r="D822" s="637"/>
      <c r="E822" s="637"/>
      <c r="F822" s="638"/>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6"/>
      <c r="B823" s="637"/>
      <c r="C823" s="637"/>
      <c r="D823" s="637"/>
      <c r="E823" s="637"/>
      <c r="F823" s="638"/>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6"/>
      <c r="B824" s="637"/>
      <c r="C824" s="637"/>
      <c r="D824" s="637"/>
      <c r="E824" s="637"/>
      <c r="F824" s="638"/>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x14ac:dyDescent="0.15">
      <c r="A825" s="636"/>
      <c r="B825" s="637"/>
      <c r="C825" s="637"/>
      <c r="D825" s="637"/>
      <c r="E825" s="637"/>
      <c r="F825" s="638"/>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6"/>
      <c r="B826" s="637"/>
      <c r="C826" s="637"/>
      <c r="D826" s="637"/>
      <c r="E826" s="637"/>
      <c r="F826" s="638"/>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6"/>
      <c r="B827" s="637"/>
      <c r="C827" s="637"/>
      <c r="D827" s="637"/>
      <c r="E827" s="637"/>
      <c r="F827" s="638"/>
      <c r="G827" s="811" t="s">
        <v>17</v>
      </c>
      <c r="H827" s="673"/>
      <c r="I827" s="673"/>
      <c r="J827" s="673"/>
      <c r="K827" s="673"/>
      <c r="L827" s="672" t="s">
        <v>18</v>
      </c>
      <c r="M827" s="673"/>
      <c r="N827" s="673"/>
      <c r="O827" s="673"/>
      <c r="P827" s="673"/>
      <c r="Q827" s="673"/>
      <c r="R827" s="673"/>
      <c r="S827" s="673"/>
      <c r="T827" s="673"/>
      <c r="U827" s="673"/>
      <c r="V827" s="673"/>
      <c r="W827" s="673"/>
      <c r="X827" s="674"/>
      <c r="Y827" s="658" t="s">
        <v>19</v>
      </c>
      <c r="Z827" s="659"/>
      <c r="AA827" s="659"/>
      <c r="AB827" s="797"/>
      <c r="AC827" s="811" t="s">
        <v>17</v>
      </c>
      <c r="AD827" s="673"/>
      <c r="AE827" s="673"/>
      <c r="AF827" s="673"/>
      <c r="AG827" s="673"/>
      <c r="AH827" s="672" t="s">
        <v>18</v>
      </c>
      <c r="AI827" s="673"/>
      <c r="AJ827" s="673"/>
      <c r="AK827" s="673"/>
      <c r="AL827" s="673"/>
      <c r="AM827" s="673"/>
      <c r="AN827" s="673"/>
      <c r="AO827" s="673"/>
      <c r="AP827" s="673"/>
      <c r="AQ827" s="673"/>
      <c r="AR827" s="673"/>
      <c r="AS827" s="673"/>
      <c r="AT827" s="674"/>
      <c r="AU827" s="658" t="s">
        <v>19</v>
      </c>
      <c r="AV827" s="659"/>
      <c r="AW827" s="659"/>
      <c r="AX827" s="660"/>
      <c r="AY827">
        <f>$AY$826</f>
        <v>0</v>
      </c>
    </row>
    <row r="828" spans="1:51" s="16" customFormat="1" ht="24.75" hidden="1" customHeight="1" x14ac:dyDescent="0.15">
      <c r="A828" s="636"/>
      <c r="B828" s="637"/>
      <c r="C828" s="637"/>
      <c r="D828" s="637"/>
      <c r="E828" s="637"/>
      <c r="F828" s="638"/>
      <c r="G828" s="628"/>
      <c r="H828" s="629"/>
      <c r="I828" s="629"/>
      <c r="J828" s="629"/>
      <c r="K828" s="630"/>
      <c r="L828" s="669"/>
      <c r="M828" s="670"/>
      <c r="N828" s="670"/>
      <c r="O828" s="670"/>
      <c r="P828" s="670"/>
      <c r="Q828" s="670"/>
      <c r="R828" s="670"/>
      <c r="S828" s="670"/>
      <c r="T828" s="670"/>
      <c r="U828" s="670"/>
      <c r="V828" s="670"/>
      <c r="W828" s="670"/>
      <c r="X828" s="671"/>
      <c r="Y828" s="382"/>
      <c r="Z828" s="383"/>
      <c r="AA828" s="383"/>
      <c r="AB828" s="801"/>
      <c r="AC828" s="628"/>
      <c r="AD828" s="629"/>
      <c r="AE828" s="629"/>
      <c r="AF828" s="629"/>
      <c r="AG828" s="630"/>
      <c r="AH828" s="669"/>
      <c r="AI828" s="670"/>
      <c r="AJ828" s="670"/>
      <c r="AK828" s="670"/>
      <c r="AL828" s="670"/>
      <c r="AM828" s="670"/>
      <c r="AN828" s="670"/>
      <c r="AO828" s="670"/>
      <c r="AP828" s="670"/>
      <c r="AQ828" s="670"/>
      <c r="AR828" s="670"/>
      <c r="AS828" s="670"/>
      <c r="AT828" s="671"/>
      <c r="AU828" s="382"/>
      <c r="AV828" s="383"/>
      <c r="AW828" s="383"/>
      <c r="AX828" s="384"/>
      <c r="AY828">
        <f t="shared" ref="AY828:AY838" si="117">$AY$826</f>
        <v>0</v>
      </c>
    </row>
    <row r="829" spans="1:51" ht="24.75" hidden="1" customHeight="1" x14ac:dyDescent="0.15">
      <c r="A829" s="636"/>
      <c r="B829" s="637"/>
      <c r="C829" s="637"/>
      <c r="D829" s="637"/>
      <c r="E829" s="637"/>
      <c r="F829" s="638"/>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6"/>
      <c r="B830" s="637"/>
      <c r="C830" s="637"/>
      <c r="D830" s="637"/>
      <c r="E830" s="637"/>
      <c r="F830" s="638"/>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4"/>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6"/>
      <c r="B831" s="637"/>
      <c r="C831" s="637"/>
      <c r="D831" s="637"/>
      <c r="E831" s="637"/>
      <c r="F831" s="638"/>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4"/>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6"/>
      <c r="B832" s="637"/>
      <c r="C832" s="637"/>
      <c r="D832" s="637"/>
      <c r="E832" s="637"/>
      <c r="F832" s="638"/>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4"/>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6"/>
      <c r="B833" s="637"/>
      <c r="C833" s="637"/>
      <c r="D833" s="637"/>
      <c r="E833" s="637"/>
      <c r="F833" s="638"/>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4"/>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6"/>
      <c r="B834" s="637"/>
      <c r="C834" s="637"/>
      <c r="D834" s="637"/>
      <c r="E834" s="637"/>
      <c r="F834" s="638"/>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4"/>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6"/>
      <c r="B835" s="637"/>
      <c r="C835" s="637"/>
      <c r="D835" s="637"/>
      <c r="E835" s="637"/>
      <c r="F835" s="638"/>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4"/>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6"/>
      <c r="B836" s="637"/>
      <c r="C836" s="637"/>
      <c r="D836" s="637"/>
      <c r="E836" s="637"/>
      <c r="F836" s="638"/>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4"/>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6"/>
      <c r="B837" s="637"/>
      <c r="C837" s="637"/>
      <c r="D837" s="637"/>
      <c r="E837" s="637"/>
      <c r="F837" s="638"/>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4"/>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42" customHeight="1" x14ac:dyDescent="0.15">
      <c r="A838" s="636"/>
      <c r="B838" s="637"/>
      <c r="C838" s="637"/>
      <c r="D838" s="637"/>
      <c r="E838" s="637"/>
      <c r="F838" s="638"/>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32.2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110.25" customHeight="1" x14ac:dyDescent="0.15">
      <c r="A845" s="370">
        <v>1</v>
      </c>
      <c r="B845" s="370">
        <v>1</v>
      </c>
      <c r="C845" s="358" t="s">
        <v>773</v>
      </c>
      <c r="D845" s="343"/>
      <c r="E845" s="343"/>
      <c r="F845" s="343"/>
      <c r="G845" s="343"/>
      <c r="H845" s="343"/>
      <c r="I845" s="343"/>
      <c r="J845" s="344">
        <v>8010401050387</v>
      </c>
      <c r="K845" s="345"/>
      <c r="L845" s="345"/>
      <c r="M845" s="345"/>
      <c r="N845" s="345"/>
      <c r="O845" s="345"/>
      <c r="P845" s="359" t="s">
        <v>778</v>
      </c>
      <c r="Q845" s="346"/>
      <c r="R845" s="346"/>
      <c r="S845" s="346"/>
      <c r="T845" s="346"/>
      <c r="U845" s="346"/>
      <c r="V845" s="346"/>
      <c r="W845" s="346"/>
      <c r="X845" s="346"/>
      <c r="Y845" s="347">
        <v>28</v>
      </c>
      <c r="Z845" s="348"/>
      <c r="AA845" s="348"/>
      <c r="AB845" s="349"/>
      <c r="AC845" s="350" t="s">
        <v>369</v>
      </c>
      <c r="AD845" s="351"/>
      <c r="AE845" s="351"/>
      <c r="AF845" s="351"/>
      <c r="AG845" s="351"/>
      <c r="AH845" s="366">
        <v>1</v>
      </c>
      <c r="AI845" s="367"/>
      <c r="AJ845" s="367"/>
      <c r="AK845" s="367"/>
      <c r="AL845" s="354">
        <v>92.9</v>
      </c>
      <c r="AM845" s="355"/>
      <c r="AN845" s="355"/>
      <c r="AO845" s="356"/>
      <c r="AP845" s="357" t="s">
        <v>802</v>
      </c>
      <c r="AQ845" s="357"/>
      <c r="AR845" s="357"/>
      <c r="AS845" s="357"/>
      <c r="AT845" s="357"/>
      <c r="AU845" s="357"/>
      <c r="AV845" s="357"/>
      <c r="AW845" s="357"/>
      <c r="AX845" s="357"/>
    </row>
    <row r="846" spans="1:51" ht="162" customHeight="1" x14ac:dyDescent="0.15">
      <c r="A846" s="370">
        <v>2</v>
      </c>
      <c r="B846" s="370">
        <v>1</v>
      </c>
      <c r="C846" s="358" t="s">
        <v>774</v>
      </c>
      <c r="D846" s="343"/>
      <c r="E846" s="343"/>
      <c r="F846" s="343"/>
      <c r="G846" s="343"/>
      <c r="H846" s="343"/>
      <c r="I846" s="343"/>
      <c r="J846" s="344">
        <v>6010401009518</v>
      </c>
      <c r="K846" s="345"/>
      <c r="L846" s="345"/>
      <c r="M846" s="345"/>
      <c r="N846" s="345"/>
      <c r="O846" s="345"/>
      <c r="P846" s="359" t="s">
        <v>777</v>
      </c>
      <c r="Q846" s="346"/>
      <c r="R846" s="346"/>
      <c r="S846" s="346"/>
      <c r="T846" s="346"/>
      <c r="U846" s="346"/>
      <c r="V846" s="346"/>
      <c r="W846" s="346"/>
      <c r="X846" s="346"/>
      <c r="Y846" s="347">
        <v>18</v>
      </c>
      <c r="Z846" s="348"/>
      <c r="AA846" s="348"/>
      <c r="AB846" s="349"/>
      <c r="AC846" s="350" t="s">
        <v>369</v>
      </c>
      <c r="AD846" s="351"/>
      <c r="AE846" s="351"/>
      <c r="AF846" s="351"/>
      <c r="AG846" s="351"/>
      <c r="AH846" s="366">
        <v>1</v>
      </c>
      <c r="AI846" s="367"/>
      <c r="AJ846" s="367"/>
      <c r="AK846" s="367"/>
      <c r="AL846" s="354">
        <v>92.7</v>
      </c>
      <c r="AM846" s="355"/>
      <c r="AN846" s="355"/>
      <c r="AO846" s="356"/>
      <c r="AP846" s="357" t="s">
        <v>803</v>
      </c>
      <c r="AQ846" s="357"/>
      <c r="AR846" s="357"/>
      <c r="AS846" s="357"/>
      <c r="AT846" s="357"/>
      <c r="AU846" s="357"/>
      <c r="AV846" s="357"/>
      <c r="AW846" s="357"/>
      <c r="AX846" s="357"/>
      <c r="AY846">
        <f>COUNTA($C$846)</f>
        <v>1</v>
      </c>
    </row>
    <row r="847" spans="1:51" ht="125.25" customHeight="1" x14ac:dyDescent="0.15">
      <c r="A847" s="370">
        <v>3</v>
      </c>
      <c r="B847" s="370">
        <v>1</v>
      </c>
      <c r="C847" s="358" t="s">
        <v>812</v>
      </c>
      <c r="D847" s="343"/>
      <c r="E847" s="343"/>
      <c r="F847" s="343"/>
      <c r="G847" s="343"/>
      <c r="H847" s="343"/>
      <c r="I847" s="343"/>
      <c r="J847" s="344">
        <v>7020001082120</v>
      </c>
      <c r="K847" s="345"/>
      <c r="L847" s="345"/>
      <c r="M847" s="345"/>
      <c r="N847" s="345"/>
      <c r="O847" s="345"/>
      <c r="P847" s="359" t="s">
        <v>779</v>
      </c>
      <c r="Q847" s="346"/>
      <c r="R847" s="346"/>
      <c r="S847" s="346"/>
      <c r="T847" s="346"/>
      <c r="U847" s="346"/>
      <c r="V847" s="346"/>
      <c r="W847" s="346"/>
      <c r="X847" s="346"/>
      <c r="Y847" s="347">
        <v>3</v>
      </c>
      <c r="Z847" s="348"/>
      <c r="AA847" s="348"/>
      <c r="AB847" s="349"/>
      <c r="AC847" s="350" t="s">
        <v>369</v>
      </c>
      <c r="AD847" s="351"/>
      <c r="AE847" s="351"/>
      <c r="AF847" s="351"/>
      <c r="AG847" s="351"/>
      <c r="AH847" s="352">
        <v>1</v>
      </c>
      <c r="AI847" s="353"/>
      <c r="AJ847" s="353"/>
      <c r="AK847" s="353"/>
      <c r="AL847" s="354">
        <v>99.1</v>
      </c>
      <c r="AM847" s="355"/>
      <c r="AN847" s="355"/>
      <c r="AO847" s="356"/>
      <c r="AP847" s="357" t="s">
        <v>806</v>
      </c>
      <c r="AQ847" s="357"/>
      <c r="AR847" s="357"/>
      <c r="AS847" s="357"/>
      <c r="AT847" s="357"/>
      <c r="AU847" s="357"/>
      <c r="AV847" s="357"/>
      <c r="AW847" s="357"/>
      <c r="AX847" s="357"/>
      <c r="AY847">
        <f>COUNTA($C$847)</f>
        <v>1</v>
      </c>
    </row>
    <row r="848" spans="1:51" ht="3.75"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1.5"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29.25"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174" customHeight="1" x14ac:dyDescent="0.15">
      <c r="A878" s="370">
        <v>1</v>
      </c>
      <c r="B878" s="370">
        <v>1</v>
      </c>
      <c r="C878" s="358" t="s">
        <v>775</v>
      </c>
      <c r="D878" s="343"/>
      <c r="E878" s="343"/>
      <c r="F878" s="343"/>
      <c r="G878" s="343"/>
      <c r="H878" s="343"/>
      <c r="I878" s="343"/>
      <c r="J878" s="344">
        <v>5012405001732</v>
      </c>
      <c r="K878" s="345"/>
      <c r="L878" s="345"/>
      <c r="M878" s="345"/>
      <c r="N878" s="345"/>
      <c r="O878" s="345"/>
      <c r="P878" s="909" t="s">
        <v>776</v>
      </c>
      <c r="Q878" s="910"/>
      <c r="R878" s="910"/>
      <c r="S878" s="910"/>
      <c r="T878" s="910"/>
      <c r="U878" s="910"/>
      <c r="V878" s="910"/>
      <c r="W878" s="910"/>
      <c r="X878" s="910"/>
      <c r="Y878" s="347">
        <v>10</v>
      </c>
      <c r="Z878" s="348"/>
      <c r="AA878" s="348"/>
      <c r="AB878" s="349"/>
      <c r="AC878" s="350" t="s">
        <v>369</v>
      </c>
      <c r="AD878" s="351"/>
      <c r="AE878" s="351"/>
      <c r="AF878" s="351"/>
      <c r="AG878" s="351"/>
      <c r="AH878" s="366">
        <v>1</v>
      </c>
      <c r="AI878" s="367"/>
      <c r="AJ878" s="367"/>
      <c r="AK878" s="367"/>
      <c r="AL878" s="354">
        <v>95.9</v>
      </c>
      <c r="AM878" s="355"/>
      <c r="AN878" s="355"/>
      <c r="AO878" s="356"/>
      <c r="AP878" s="357" t="s">
        <v>804</v>
      </c>
      <c r="AQ878" s="357"/>
      <c r="AR878" s="357"/>
      <c r="AS878" s="357"/>
      <c r="AT878" s="357"/>
      <c r="AU878" s="357"/>
      <c r="AV878" s="357"/>
      <c r="AW878" s="357"/>
      <c r="AX878" s="357"/>
      <c r="AY878">
        <f t="shared" si="118"/>
        <v>1</v>
      </c>
    </row>
    <row r="879" spans="1:51" ht="0.75"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18"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0.7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16.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0.7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126.75" customHeight="1" x14ac:dyDescent="0.15">
      <c r="A911" s="370">
        <v>1</v>
      </c>
      <c r="B911" s="370">
        <v>1</v>
      </c>
      <c r="C911" s="358" t="s">
        <v>813</v>
      </c>
      <c r="D911" s="343"/>
      <c r="E911" s="343"/>
      <c r="F911" s="343"/>
      <c r="G911" s="343"/>
      <c r="H911" s="343"/>
      <c r="I911" s="343"/>
      <c r="J911" s="344">
        <v>7050005010710</v>
      </c>
      <c r="K911" s="345"/>
      <c r="L911" s="345"/>
      <c r="M911" s="345"/>
      <c r="N911" s="345"/>
      <c r="O911" s="345"/>
      <c r="P911" s="359" t="s">
        <v>780</v>
      </c>
      <c r="Q911" s="346"/>
      <c r="R911" s="346"/>
      <c r="S911" s="346"/>
      <c r="T911" s="346"/>
      <c r="U911" s="346"/>
      <c r="V911" s="346"/>
      <c r="W911" s="346"/>
      <c r="X911" s="346"/>
      <c r="Y911" s="347">
        <v>9</v>
      </c>
      <c r="Z911" s="348"/>
      <c r="AA911" s="348"/>
      <c r="AB911" s="349"/>
      <c r="AC911" s="350" t="s">
        <v>376</v>
      </c>
      <c r="AD911" s="351"/>
      <c r="AE911" s="351"/>
      <c r="AF911" s="351"/>
      <c r="AG911" s="351"/>
      <c r="AH911" s="366">
        <v>1</v>
      </c>
      <c r="AI911" s="367"/>
      <c r="AJ911" s="367"/>
      <c r="AK911" s="367"/>
      <c r="AL911" s="354" t="s">
        <v>763</v>
      </c>
      <c r="AM911" s="355"/>
      <c r="AN911" s="355"/>
      <c r="AO911" s="356"/>
      <c r="AP911" s="357" t="s">
        <v>805</v>
      </c>
      <c r="AQ911" s="357"/>
      <c r="AR911" s="357"/>
      <c r="AS911" s="357"/>
      <c r="AT911" s="357"/>
      <c r="AU911" s="357"/>
      <c r="AV911" s="357"/>
      <c r="AW911" s="357"/>
      <c r="AX911" s="357"/>
      <c r="AY911">
        <f t="shared" si="119"/>
        <v>1</v>
      </c>
    </row>
    <row r="912" spans="1:51" ht="0.75"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3.25"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1.75"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15.7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15.75"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5.5"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0.2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18"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3.25"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15.75"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0.75"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0.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2.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4.5"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4.2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25"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9.75"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7"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29.2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8.5"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0.7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39.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3.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27"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2.25"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24.7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90">
    <cfRule type="expression" dxfId="2811" priority="13905">
      <formula>IF(RIGHT(TEXT(Y790,"0.#"),1)=".",FALSE,TRUE)</formula>
    </cfRule>
    <cfRule type="expression" dxfId="2810" priority="13906">
      <formula>IF(RIGHT(TEXT(Y790,"0.#"),1)=".",TRUE,FALSE)</formula>
    </cfRule>
  </conditionalFormatting>
  <conditionalFormatting sqref="Y799">
    <cfRule type="expression" dxfId="2809" priority="13901">
      <formula>IF(RIGHT(TEXT(Y799,"0.#"),1)=".",FALSE,TRUE)</formula>
    </cfRule>
    <cfRule type="expression" dxfId="2808" priority="13902">
      <formula>IF(RIGHT(TEXT(Y799,"0.#"),1)=".",TRUE,FALSE)</formula>
    </cfRule>
  </conditionalFormatting>
  <conditionalFormatting sqref="Y830:Y837 Y828 Y817:Y824 Y815 Y804:Y811 Y802">
    <cfRule type="expression" dxfId="2807" priority="13683">
      <formula>IF(RIGHT(TEXT(Y802,"0.#"),1)=".",FALSE,TRUE)</formula>
    </cfRule>
    <cfRule type="expression" dxfId="2806" priority="13684">
      <formula>IF(RIGHT(TEXT(Y802,"0.#"),1)=".",TRUE,FALSE)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P19:AJ19">
    <cfRule type="expression" dxfId="2803" priority="13729">
      <formula>IF(RIGHT(TEXT(P19,"0.#"),1)=".",FALSE,TRUE)</formula>
    </cfRule>
    <cfRule type="expression" dxfId="2802" priority="13730">
      <formula>IF(RIGHT(TEXT(P19,"0.#"),1)=".",TRUE,FALSE)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91:Y798 Y789">
    <cfRule type="expression" dxfId="2799" priority="13707">
      <formula>IF(RIGHT(TEXT(Y789,"0.#"),1)=".",FALSE,TRUE)</formula>
    </cfRule>
    <cfRule type="expression" dxfId="2798" priority="13708">
      <formula>IF(RIGHT(TEXT(Y789,"0.#"),1)=".",TRUE,FALSE)</formula>
    </cfRule>
  </conditionalFormatting>
  <conditionalFormatting sqref="AU790">
    <cfRule type="expression" dxfId="2797" priority="13705">
      <formula>IF(RIGHT(TEXT(AU790,"0.#"),1)=".",FALSE,TRUE)</formula>
    </cfRule>
    <cfRule type="expression" dxfId="2796" priority="13706">
      <formula>IF(RIGHT(TEXT(AU790,"0.#"),1)=".",TRUE,FALSE)</formula>
    </cfRule>
  </conditionalFormatting>
  <conditionalFormatting sqref="AU799">
    <cfRule type="expression" dxfId="2795" priority="13703">
      <formula>IF(RIGHT(TEXT(AU799,"0.#"),1)=".",FALSE,TRUE)</formula>
    </cfRule>
    <cfRule type="expression" dxfId="2794" priority="13704">
      <formula>IF(RIGHT(TEXT(AU799,"0.#"),1)=".",TRUE,FALSE)</formula>
    </cfRule>
  </conditionalFormatting>
  <conditionalFormatting sqref="AU791:AU798 AU789">
    <cfRule type="expression" dxfId="2793" priority="13701">
      <formula>IF(RIGHT(TEXT(AU789,"0.#"),1)=".",FALSE,TRUE)</formula>
    </cfRule>
    <cfRule type="expression" dxfId="2792" priority="13702">
      <formula>IF(RIGHT(TEXT(AU789,"0.#"),1)=".",TRUE,FALSE)</formula>
    </cfRule>
  </conditionalFormatting>
  <conditionalFormatting sqref="Y829 Y816 Y803">
    <cfRule type="expression" dxfId="2791" priority="13687">
      <formula>IF(RIGHT(TEXT(Y803,"0.#"),1)=".",FALSE,TRUE)</formula>
    </cfRule>
    <cfRule type="expression" dxfId="2790" priority="13688">
      <formula>IF(RIGHT(TEXT(Y803,"0.#"),1)=".",TRUE,FALSE)</formula>
    </cfRule>
  </conditionalFormatting>
  <conditionalFormatting sqref="Y838 Y825 Y812">
    <cfRule type="expression" dxfId="2789" priority="13685">
      <formula>IF(RIGHT(TEXT(Y812,"0.#"),1)=".",FALSE,TRUE)</formula>
    </cfRule>
    <cfRule type="expression" dxfId="2788" priority="13686">
      <formula>IF(RIGHT(TEXT(Y812,"0.#"),1)=".",TRUE,FALSE)</formula>
    </cfRule>
  </conditionalFormatting>
  <conditionalFormatting sqref="AU829 AU816 AU803">
    <cfRule type="expression" dxfId="2787" priority="13681">
      <formula>IF(RIGHT(TEXT(AU803,"0.#"),1)=".",FALSE,TRUE)</formula>
    </cfRule>
    <cfRule type="expression" dxfId="2786" priority="13682">
      <formula>IF(RIGHT(TEXT(AU803,"0.#"),1)=".",TRUE,FALSE)</formula>
    </cfRule>
  </conditionalFormatting>
  <conditionalFormatting sqref="AU838 AU825 AU812">
    <cfRule type="expression" dxfId="2785" priority="13679">
      <formula>IF(RIGHT(TEXT(AU812,"0.#"),1)=".",FALSE,TRUE)</formula>
    </cfRule>
    <cfRule type="expression" dxfId="2784" priority="13680">
      <formula>IF(RIGHT(TEXT(AU812,"0.#"),1)=".",TRUE,FALSE)</formula>
    </cfRule>
  </conditionalFormatting>
  <conditionalFormatting sqref="AU830:AU837 AU828 AU817:AU824 AU815 AU804:AU811 AU802">
    <cfRule type="expression" dxfId="2783" priority="13677">
      <formula>IF(RIGHT(TEXT(AU802,"0.#"),1)=".",FALSE,TRUE)</formula>
    </cfRule>
    <cfRule type="expression" dxfId="2782" priority="13678">
      <formula>IF(RIGHT(TEXT(AU802,"0.#"),1)=".",TRUE,FALSE)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M34">
    <cfRule type="expression" dxfId="2775" priority="13477">
      <formula>IF(RIGHT(TEXT(AM34,"0.#"),1)=".",FALSE,TRUE)</formula>
    </cfRule>
    <cfRule type="expression" dxfId="2774" priority="13478">
      <formula>IF(RIGHT(TEXT(AM34,"0.#"),1)=".",TRUE,FALSE)</formula>
    </cfRule>
  </conditionalFormatting>
  <conditionalFormatting sqref="AE33">
    <cfRule type="expression" dxfId="2773" priority="13491">
      <formula>IF(RIGHT(TEXT(AE33,"0.#"),1)=".",FALSE,TRUE)</formula>
    </cfRule>
    <cfRule type="expression" dxfId="2772" priority="13492">
      <formula>IF(RIGHT(TEXT(AE33,"0.#"),1)=".",TRUE,FALSE)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I33">
    <cfRule type="expression" dxfId="2767" priority="13485">
      <formula>IF(RIGHT(TEXT(AI33,"0.#"),1)=".",FALSE,TRUE)</formula>
    </cfRule>
    <cfRule type="expression" dxfId="2766" priority="13486">
      <formula>IF(RIGHT(TEXT(AI33,"0.#"),1)=".",TRUE,FALSE)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AM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Q119">
    <cfRule type="expression" dxfId="2599" priority="13171">
      <formula>IF(RIGHT(TEXT(AQ119,"0.#"),1)=".",FALSE,TRUE)</formula>
    </cfRule>
    <cfRule type="expression" dxfId="2598" priority="13172">
      <formula>IF(RIGHT(TEXT(AQ119,"0.#"),1)=".",TRUE,FALSE)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Q120">
    <cfRule type="expression" dxfId="2595" priority="13159">
      <formula>IF(RIGHT(TEXT(AQ120,"0.#"),1)=".",FALSE,TRUE)</formula>
    </cfRule>
    <cfRule type="expression" dxfId="2594" priority="13160">
      <formula>IF(RIGHT(TEXT(AQ120,"0.#"),1)=".",TRUE,FALSE)</formula>
    </cfRule>
  </conditionalFormatting>
  <conditionalFormatting sqref="AQ122">
    <cfRule type="expression" dxfId="2593" priority="13157">
      <formula>IF(RIGHT(TEXT(AQ122,"0.#"),1)=".",FALSE,TRUE)</formula>
    </cfRule>
    <cfRule type="expression" dxfId="2592" priority="13158">
      <formula>IF(RIGHT(TEXT(AQ122,"0.#"),1)=".",TRUE,FALSE)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M134:AM135 AQ134:AQ135 AU134:AU135">
    <cfRule type="expression" dxfId="2553" priority="13085">
      <formula>IF(RIGHT(TEXT(AM134,"0.#"),1)=".",FALSE,TRUE)</formula>
    </cfRule>
    <cfRule type="expression" dxfId="2552" priority="13086">
      <formula>IF(RIGHT(TEXT(AM134,"0.#"),1)=".",TRUE,FALSE)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7:AO874">
    <cfRule type="expression" dxfId="2521" priority="6655">
      <formula>IF(AND(AL847&gt;=0, RIGHT(TEXT(AL847,"0.#"),1)&lt;&gt;"."),TRUE,FALSE)</formula>
    </cfRule>
    <cfRule type="expression" dxfId="2520" priority="6656">
      <formula>IF(AND(AL847&gt;=0, RIGHT(TEXT(AL847,"0.#"),1)="."),TRUE,FALSE)</formula>
    </cfRule>
    <cfRule type="expression" dxfId="2519" priority="6657">
      <formula>IF(AND(AL847&lt;0, RIGHT(TEXT(AL847,"0.#"),1)&lt;&gt;"."),TRUE,FALSE)</formula>
    </cfRule>
    <cfRule type="expression" dxfId="2518" priority="6658">
      <formula>IF(AND(AL847&lt;0, RIGHT(TEXT(AL847,"0.#"),1)="."),TRUE,FALSE)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M120">
    <cfRule type="expression" dxfId="2463" priority="2999">
      <formula>IF(RIGHT(TEXT(AM120,"0.#"),1)=".",FALSE,TRUE)</formula>
    </cfRule>
    <cfRule type="expression" dxfId="2462" priority="3000">
      <formula>IF(RIGHT(TEXT(AM120,"0.#"),1)=".",TRUE,FALSE)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M123">
    <cfRule type="expression" dxfId="2459" priority="2995">
      <formula>IF(RIGHT(TEXT(AM123,"0.#"),1)=".",FALSE,TRUE)</formula>
    </cfRule>
    <cfRule type="expression" dxfId="2458" priority="2996">
      <formula>IF(RIGHT(TEXT(AM123,"0.#"),1)=".",TRUE,FALSE)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 RIGHT(TEXT(AL1110,"0.#"),1)&lt;&gt;"."),TRUE,FALSE)</formula>
    </cfRule>
    <cfRule type="expression" dxfId="2420" priority="2890">
      <formula>IF(AND(AL1110&gt;=0, RIGHT(TEXT(AL1110,"0.#"),1)="."),TRUE,FALSE)</formula>
    </cfRule>
    <cfRule type="expression" dxfId="2419" priority="2891">
      <formula>IF(AND(AL1110&lt;0, RIGHT(TEXT(AL1110,"0.#"),1)&lt;&gt;"."),TRUE,FALSE)</formula>
    </cfRule>
    <cfRule type="expression" dxfId="2418" priority="2892">
      <formula>IF(AND(AL1110&lt;0, 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6">
    <cfRule type="expression" dxfId="2407" priority="2841">
      <formula>IF(AND(AL845&gt;=0, RIGHT(TEXT(AL845,"0.#"),1)&lt;&gt;"."),TRUE,FALSE)</formula>
    </cfRule>
    <cfRule type="expression" dxfId="2406" priority="2842">
      <formula>IF(AND(AL845&gt;=0, RIGHT(TEXT(AL845,"0.#"),1)="."),TRUE,FALSE)</formula>
    </cfRule>
    <cfRule type="expression" dxfId="2405" priority="2843">
      <formula>IF(AND(AL845&lt;0, RIGHT(TEXT(AL845,"0.#"),1)&lt;&gt;"."),TRUE,FALSE)</formula>
    </cfRule>
    <cfRule type="expression" dxfId="2404" priority="2844">
      <formula>IF(AND(AL845&lt;0, 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M138:AM139 AQ138:AQ139 AU138:AU139">
    <cfRule type="expression" dxfId="2191" priority="1975">
      <formula>IF(RIGHT(TEXT(AM138,"0.#"),1)=".",FALSE,TRUE)</formula>
    </cfRule>
    <cfRule type="expression" dxfId="2190" priority="1976">
      <formula>IF(RIGHT(TEXT(AM138,"0.#"),1)=".",TRUE,FALSE)</formula>
    </cfRule>
  </conditionalFormatting>
  <conditionalFormatting sqref="AM142:AM143 AQ142:AQ143 AU142:AU143">
    <cfRule type="expression" dxfId="2189" priority="1973">
      <formula>IF(RIGHT(TEXT(AM142,"0.#"),1)=".",FALSE,TRUE)</formula>
    </cfRule>
    <cfRule type="expression" dxfId="2188" priority="1974">
      <formula>IF(RIGHT(TEXT(AM142,"0.#"),1)=".",TRUE,FALSE)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4:P27">
    <cfRule type="expression" dxfId="2059" priority="2321">
      <formula>IF(RIGHT(TEXT(P24,"0.#"),1)=".",FALSE,TRUE)</formula>
    </cfRule>
    <cfRule type="expression" dxfId="2058" priority="2322">
      <formula>IF(RIGHT(TEXT(P24,"0.#"),1)=".",TRUE,FALSE)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80:AO907">
    <cfRule type="expression" dxfId="1987" priority="2101">
      <formula>IF(AND(AL880&gt;=0, RIGHT(TEXT(AL880,"0.#"),1)&lt;&gt;"."),TRUE,FALSE)</formula>
    </cfRule>
    <cfRule type="expression" dxfId="1986" priority="2102">
      <formula>IF(AND(AL880&gt;=0, RIGHT(TEXT(AL880,"0.#"),1)="."),TRUE,FALSE)</formula>
    </cfRule>
    <cfRule type="expression" dxfId="1985" priority="2103">
      <formula>IF(AND(AL880&lt;0, RIGHT(TEXT(AL880,"0.#"),1)&lt;&gt;"."),TRUE,FALSE)</formula>
    </cfRule>
    <cfRule type="expression" dxfId="1984" priority="2104">
      <formula>IF(AND(AL880&lt;0, RIGHT(TEXT(AL880,"0.#"),1)="."),TRUE,FALSE)</formula>
    </cfRule>
  </conditionalFormatting>
  <conditionalFormatting sqref="AL878:AO879">
    <cfRule type="expression" dxfId="1983" priority="2095">
      <formula>IF(AND(AL878&gt;=0, RIGHT(TEXT(AL878,"0.#"),1)&lt;&gt;"."),TRUE,FALSE)</formula>
    </cfRule>
    <cfRule type="expression" dxfId="1982" priority="2096">
      <formula>IF(AND(AL878&gt;=0, RIGHT(TEXT(AL878,"0.#"),1)="."),TRUE,FALSE)</formula>
    </cfRule>
    <cfRule type="expression" dxfId="1981" priority="2097">
      <formula>IF(AND(AL878&lt;0, RIGHT(TEXT(AL878,"0.#"),1)&lt;&gt;"."),TRUE,FALSE)</formula>
    </cfRule>
    <cfRule type="expression" dxfId="1980" priority="2098">
      <formula>IF(AND(AL878&lt;0, RIGHT(TEXT(AL878,"0.#"),1)="."),TRUE,FALSE)</formula>
    </cfRule>
  </conditionalFormatting>
  <conditionalFormatting sqref="AL913:AO940">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11:AO912">
    <cfRule type="expression" dxfId="1975" priority="2083">
      <formula>IF(AND(AL911&gt;=0, RIGHT(TEXT(AL911,"0.#"),1)&lt;&gt;"."),TRUE,FALSE)</formula>
    </cfRule>
    <cfRule type="expression" dxfId="1974" priority="2084">
      <formula>IF(AND(AL911&gt;=0, RIGHT(TEXT(AL911,"0.#"),1)="."),TRUE,FALSE)</formula>
    </cfRule>
    <cfRule type="expression" dxfId="1973" priority="2085">
      <formula>IF(AND(AL911&lt;0, RIGHT(TEXT(AL911,"0.#"),1)&lt;&gt;"."),TRUE,FALSE)</formula>
    </cfRule>
    <cfRule type="expression" dxfId="1972" priority="2086">
      <formula>IF(AND(AL911&lt;0, RIGHT(TEXT(AL911,"0.#"),1)="."),TRUE,FALSE)</formula>
    </cfRule>
  </conditionalFormatting>
  <conditionalFormatting sqref="AL946:AO973">
    <cfRule type="expression" dxfId="1971" priority="2077">
      <formula>IF(AND(AL946&gt;=0, RIGHT(TEXT(AL946,"0.#"),1)&lt;&gt;"."),TRUE,FALSE)</formula>
    </cfRule>
    <cfRule type="expression" dxfId="1970" priority="2078">
      <formula>IF(AND(AL946&gt;=0, RIGHT(TEXT(AL946,"0.#"),1)="."),TRUE,FALSE)</formula>
    </cfRule>
    <cfRule type="expression" dxfId="1969" priority="2079">
      <formula>IF(AND(AL946&lt;0, RIGHT(TEXT(AL946,"0.#"),1)&lt;&gt;"."),TRUE,FALSE)</formula>
    </cfRule>
    <cfRule type="expression" dxfId="1968" priority="2080">
      <formula>IF(AND(AL946&lt;0, RIGHT(TEXT(AL946,"0.#"),1)="."),TRUE,FALSE)</formula>
    </cfRule>
  </conditionalFormatting>
  <conditionalFormatting sqref="AL944:AO945">
    <cfRule type="expression" dxfId="1967" priority="2071">
      <formula>IF(AND(AL944&gt;=0, RIGHT(TEXT(AL944,"0.#"),1)&lt;&gt;"."),TRUE,FALSE)</formula>
    </cfRule>
    <cfRule type="expression" dxfId="1966" priority="2072">
      <formula>IF(AND(AL944&gt;=0, RIGHT(TEXT(AL944,"0.#"),1)="."),TRUE,FALSE)</formula>
    </cfRule>
    <cfRule type="expression" dxfId="1965" priority="2073">
      <formula>IF(AND(AL944&lt;0, RIGHT(TEXT(AL944,"0.#"),1)&lt;&gt;"."),TRUE,FALSE)</formula>
    </cfRule>
    <cfRule type="expression" dxfId="1964" priority="2074">
      <formula>IF(AND(AL944&lt;0, RIGHT(TEXT(AL944,"0.#"),1)="."),TRUE,FALSE)</formula>
    </cfRule>
  </conditionalFormatting>
  <conditionalFormatting sqref="AL979:AO1006">
    <cfRule type="expression" dxfId="1963" priority="2065">
      <formula>IF(AND(AL979&gt;=0, RIGHT(TEXT(AL979,"0.#"),1)&lt;&gt;"."),TRUE,FALSE)</formula>
    </cfRule>
    <cfRule type="expression" dxfId="1962" priority="2066">
      <formula>IF(AND(AL979&gt;=0, RIGHT(TEXT(AL979,"0.#"),1)="."),TRUE,FALSE)</formula>
    </cfRule>
    <cfRule type="expression" dxfId="1961" priority="2067">
      <formula>IF(AND(AL979&lt;0, RIGHT(TEXT(AL979,"0.#"),1)&lt;&gt;"."),TRUE,FALSE)</formula>
    </cfRule>
    <cfRule type="expression" dxfId="1960" priority="2068">
      <formula>IF(AND(AL979&lt;0, RIGHT(TEXT(AL979,"0.#"),1)="."),TRUE,FALSE)</formula>
    </cfRule>
  </conditionalFormatting>
  <conditionalFormatting sqref="AL977:AO978">
    <cfRule type="expression" dxfId="1959" priority="2059">
      <formula>IF(AND(AL977&gt;=0, RIGHT(TEXT(AL977,"0.#"),1)&lt;&gt;"."),TRUE,FALSE)</formula>
    </cfRule>
    <cfRule type="expression" dxfId="1958" priority="2060">
      <formula>IF(AND(AL977&gt;=0, RIGHT(TEXT(AL977,"0.#"),1)="."),TRUE,FALSE)</formula>
    </cfRule>
    <cfRule type="expression" dxfId="1957" priority="2061">
      <formula>IF(AND(AL977&lt;0, RIGHT(TEXT(AL977,"0.#"),1)&lt;&gt;"."),TRUE,FALSE)</formula>
    </cfRule>
    <cfRule type="expression" dxfId="1956" priority="2062">
      <formula>IF(AND(AL977&lt;0, RIGHT(TEXT(AL977,"0.#"),1)="."),TRUE,FALSE)</formula>
    </cfRule>
  </conditionalFormatting>
  <conditionalFormatting sqref="AL1012:AO1039">
    <cfRule type="expression" dxfId="1955" priority="2053">
      <formula>IF(AND(AL1012&gt;=0, RIGHT(TEXT(AL1012,"0.#"),1)&lt;&gt;"."),TRUE,FALSE)</formula>
    </cfRule>
    <cfRule type="expression" dxfId="1954" priority="2054">
      <formula>IF(AND(AL1012&gt;=0, RIGHT(TEXT(AL1012,"0.#"),1)="."),TRUE,FALSE)</formula>
    </cfRule>
    <cfRule type="expression" dxfId="1953" priority="2055">
      <formula>IF(AND(AL1012&lt;0, RIGHT(TEXT(AL1012,"0.#"),1)&lt;&gt;"."),TRUE,FALSE)</formula>
    </cfRule>
    <cfRule type="expression" dxfId="1952" priority="2056">
      <formula>IF(AND(AL1012&lt;0, RIGHT(TEXT(AL1012,"0.#"),1)="."),TRUE,FALSE)</formula>
    </cfRule>
  </conditionalFormatting>
  <conditionalFormatting sqref="AL1010:AO1011">
    <cfRule type="expression" dxfId="1951" priority="2047">
      <formula>IF(AND(AL1010&gt;=0, RIGHT(TEXT(AL1010,"0.#"),1)&lt;&gt;"."),TRUE,FALSE)</formula>
    </cfRule>
    <cfRule type="expression" dxfId="1950" priority="2048">
      <formula>IF(AND(AL1010&gt;=0, RIGHT(TEXT(AL1010,"0.#"),1)="."),TRUE,FALSE)</formula>
    </cfRule>
    <cfRule type="expression" dxfId="1949" priority="2049">
      <formula>IF(AND(AL1010&lt;0, RIGHT(TEXT(AL1010,"0.#"),1)&lt;&gt;"."),TRUE,FALSE)</formula>
    </cfRule>
    <cfRule type="expression" dxfId="1948" priority="2050">
      <formula>IF(AND(AL1010&lt;0, RIGHT(TEXT(AL1010,"0.#"),1)="."),TRUE,FALSE)</formula>
    </cfRule>
  </conditionalFormatting>
  <conditionalFormatting sqref="Y1010:Y1011">
    <cfRule type="expression" dxfId="1947" priority="2045">
      <formula>IF(RIGHT(TEXT(Y1010,"0.#"),1)=".",FALSE,TRUE)</formula>
    </cfRule>
    <cfRule type="expression" dxfId="1946" priority="2046">
      <formula>IF(RIGHT(TEXT(Y1010,"0.#"),1)=".",TRUE,FALSE)</formula>
    </cfRule>
  </conditionalFormatting>
  <conditionalFormatting sqref="AL1045:AO1072">
    <cfRule type="expression" dxfId="1945" priority="2041">
      <formula>IF(AND(AL1045&gt;=0, RIGHT(TEXT(AL1045,"0.#"),1)&lt;&gt;"."),TRUE,FALSE)</formula>
    </cfRule>
    <cfRule type="expression" dxfId="1944" priority="2042">
      <formula>IF(AND(AL1045&gt;=0, RIGHT(TEXT(AL1045,"0.#"),1)="."),TRUE,FALSE)</formula>
    </cfRule>
    <cfRule type="expression" dxfId="1943" priority="2043">
      <formula>IF(AND(AL1045&lt;0, RIGHT(TEXT(AL1045,"0.#"),1)&lt;&gt;"."),TRUE,FALSE)</formula>
    </cfRule>
    <cfRule type="expression" dxfId="1942" priority="2044">
      <formula>IF(AND(AL1045&lt;0, RIGHT(TEXT(AL1045,"0.#"),1)="."),TRUE,FALSE)</formula>
    </cfRule>
  </conditionalFormatting>
  <conditionalFormatting sqref="Y1045:Y1072">
    <cfRule type="expression" dxfId="1941" priority="2039">
      <formula>IF(RIGHT(TEXT(Y1045,"0.#"),1)=".",FALSE,TRUE)</formula>
    </cfRule>
    <cfRule type="expression" dxfId="1940" priority="2040">
      <formula>IF(RIGHT(TEXT(Y1045,"0.#"),1)=".",TRUE,FALSE)</formula>
    </cfRule>
  </conditionalFormatting>
  <conditionalFormatting sqref="AL1043:AO1044">
    <cfRule type="expression" dxfId="1939" priority="2035">
      <formula>IF(AND(AL1043&gt;=0, RIGHT(TEXT(AL1043,"0.#"),1)&lt;&gt;"."),TRUE,FALSE)</formula>
    </cfRule>
    <cfRule type="expression" dxfId="1938" priority="2036">
      <formula>IF(AND(AL1043&gt;=0, RIGHT(TEXT(AL1043,"0.#"),1)="."),TRUE,FALSE)</formula>
    </cfRule>
    <cfRule type="expression" dxfId="1937" priority="2037">
      <formula>IF(AND(AL1043&lt;0, RIGHT(TEXT(AL1043,"0.#"),1)&lt;&gt;"."),TRUE,FALSE)</formula>
    </cfRule>
    <cfRule type="expression" dxfId="1936" priority="2038">
      <formula>IF(AND(AL1043&lt;0, RIGHT(TEXT(AL1043,"0.#"),1)="."),TRUE,FALSE)</formula>
    </cfRule>
  </conditionalFormatting>
  <conditionalFormatting sqref="Y1043:Y1044">
    <cfRule type="expression" dxfId="1935" priority="2033">
      <formula>IF(RIGHT(TEXT(Y1043,"0.#"),1)=".",FALSE,TRUE)</formula>
    </cfRule>
    <cfRule type="expression" dxfId="1934" priority="2034">
      <formula>IF(RIGHT(TEXT(Y1043,"0.#"),1)=".",TRUE,FALSE)</formula>
    </cfRule>
  </conditionalFormatting>
  <conditionalFormatting sqref="AL1078:AO1105">
    <cfRule type="expression" dxfId="1933" priority="2029">
      <formula>IF(AND(AL1078&gt;=0, RIGHT(TEXT(AL1078,"0.#"),1)&lt;&gt;"."),TRUE,FALSE)</formula>
    </cfRule>
    <cfRule type="expression" dxfId="1932" priority="2030">
      <formula>IF(AND(AL1078&gt;=0, RIGHT(TEXT(AL1078,"0.#"),1)="."),TRUE,FALSE)</formula>
    </cfRule>
    <cfRule type="expression" dxfId="1931" priority="2031">
      <formula>IF(AND(AL1078&lt;0, RIGHT(TEXT(AL1078,"0.#"),1)&lt;&gt;"."),TRUE,FALSE)</formula>
    </cfRule>
    <cfRule type="expression" dxfId="1930" priority="2032">
      <formula>IF(AND(AL1078&lt;0, RIGHT(TEXT(AL1078,"0.#"),1)="."),TRUE,FALSE)</formula>
    </cfRule>
  </conditionalFormatting>
  <conditionalFormatting sqref="Y1078:Y1105">
    <cfRule type="expression" dxfId="1929" priority="2027">
      <formula>IF(RIGHT(TEXT(Y1078,"0.#"),1)=".",FALSE,TRUE)</formula>
    </cfRule>
    <cfRule type="expression" dxfId="1928" priority="2028">
      <formula>IF(RIGHT(TEXT(Y1078,"0.#"),1)=".",TRUE,FALSE)</formula>
    </cfRule>
  </conditionalFormatting>
  <conditionalFormatting sqref="AL1076:AO1077">
    <cfRule type="expression" dxfId="1927" priority="2023">
      <formula>IF(AND(AL1076&gt;=0, RIGHT(TEXT(AL1076,"0.#"),1)&lt;&gt;"."),TRUE,FALSE)</formula>
    </cfRule>
    <cfRule type="expression" dxfId="1926" priority="2024">
      <formula>IF(AND(AL1076&gt;=0, RIGHT(TEXT(AL1076,"0.#"),1)="."),TRUE,FALSE)</formula>
    </cfRule>
    <cfRule type="expression" dxfId="1925" priority="2025">
      <formula>IF(AND(AL1076&lt;0, RIGHT(TEXT(AL1076,"0.#"),1)&lt;&gt;"."),TRUE,FALSE)</formula>
    </cfRule>
    <cfRule type="expression" dxfId="1924" priority="2026">
      <formula>IF(AND(AL1076&lt;0, RIGHT(TEXT(AL1076,"0.#"),1)="."),TRUE,FALSE)</formula>
    </cfRule>
  </conditionalFormatting>
  <conditionalFormatting sqref="Y1076:Y1077">
    <cfRule type="expression" dxfId="1923" priority="2021">
      <formula>IF(RIGHT(TEXT(Y1076,"0.#"),1)=".",FALSE,TRUE)</formula>
    </cfRule>
    <cfRule type="expression" dxfId="1922" priority="2022">
      <formula>IF(RIGHT(TEXT(Y1076,"0.#"),1)=".",TRUE,FALSE)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E119">
    <cfRule type="expression" dxfId="727" priority="29">
      <formula>IF(RIGHT(TEXT(AE119,"0.#"),1)=".",FALSE,TRUE)</formula>
    </cfRule>
    <cfRule type="expression" dxfId="726" priority="30">
      <formula>IF(RIGHT(TEXT(AE119,"0.#"),1)=".",TRUE,FALSE)</formula>
    </cfRule>
  </conditionalFormatting>
  <conditionalFormatting sqref="AE120">
    <cfRule type="expression" dxfId="725" priority="27">
      <formula>IF(RIGHT(TEXT(AE120,"0.#"),1)=".",FALSE,TRUE)</formula>
    </cfRule>
    <cfRule type="expression" dxfId="724" priority="28">
      <formula>IF(RIGHT(TEXT(AE120,"0.#"),1)=".",TRUE,FALSE)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AE138:AE139">
    <cfRule type="expression" dxfId="705" priority="5">
      <formula>IF(RIGHT(TEXT(AE138,"0.#"),1)=".",FALSE,TRUE)</formula>
    </cfRule>
    <cfRule type="expression" dxfId="704" priority="6">
      <formula>IF(RIGHT(TEXT(AE138,"0.#"),1)=".",TRUE,FALSE)</formula>
    </cfRule>
  </conditionalFormatting>
  <conditionalFormatting sqref="AI142:AI143">
    <cfRule type="expression" dxfId="703" priority="3">
      <formula>IF(RIGHT(TEXT(AI142,"0.#"),1)=".",FALSE,TRUE)</formula>
    </cfRule>
    <cfRule type="expression" dxfId="702" priority="4">
      <formula>IF(RIGHT(TEXT(AI142,"0.#"),1)=".",TRUE,FALSE)</formula>
    </cfRule>
  </conditionalFormatting>
  <conditionalFormatting sqref="AE142:AE143">
    <cfRule type="expression" dxfId="701" priority="1">
      <formula>IF(RIGHT(TEXT(AE142,"0.#"),1)=".",FALSE,TRUE)</formula>
    </cfRule>
    <cfRule type="expression" dxfId="700" priority="2">
      <formula>IF(RIGHT(TEXT(AE142,"0.#"),1)=".",TRUE,FALSE)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189" max="49" man="1"/>
    <brk id="727" max="49" man="1"/>
    <brk id="735" max="49" man="1"/>
    <brk id="786"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G705" sqref="AG705:AX70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714</v>
      </c>
      <c r="R3" s="13" t="str">
        <f t="shared" ref="R3:R8" si="3">IF(Q3="","",P3)</f>
        <v>委託・請負</v>
      </c>
      <c r="S3" s="13" t="str">
        <f t="shared" ref="S3:S8" si="4">IF(R3="",S2,IF(S2&lt;&gt;"",CONCATENATE(S2,"、",R3),R3))</f>
        <v>直接実施、委託・請負</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直接実施、委託・請負</v>
      </c>
      <c r="Q10" s="19"/>
      <c r="T10" s="13"/>
      <c r="W10" s="32" t="s">
        <v>156</v>
      </c>
      <c r="Y10" s="32" t="s">
        <v>421</v>
      </c>
      <c r="Z10" s="32" t="s">
        <v>554</v>
      </c>
      <c r="AA10" s="94" t="s">
        <v>515</v>
      </c>
      <c r="AB10" s="94" t="s">
        <v>648</v>
      </c>
      <c r="AC10" s="31"/>
      <c r="AD10" s="31"/>
      <c r="AE10" s="31"/>
      <c r="AF10" s="30"/>
      <c r="AG10" s="53" t="s">
        <v>359</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科学技術・イノベーション</v>
      </c>
      <c r="F24" s="18" t="s">
        <v>406</v>
      </c>
      <c r="G24" s="17"/>
      <c r="H24" s="13" t="str">
        <f t="shared" si="1"/>
        <v/>
      </c>
      <c r="I24" s="13" t="str">
        <f t="shared" si="5"/>
        <v>エネルギー対策特別会計電源開発促進勘定</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G705" sqref="AG705:AX70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7"/>
      <c r="AA2" s="828"/>
      <c r="AB2" s="1024" t="s">
        <v>11</v>
      </c>
      <c r="AC2" s="1025"/>
      <c r="AD2" s="1026"/>
      <c r="AE2" s="1030" t="s">
        <v>387</v>
      </c>
      <c r="AF2" s="1030"/>
      <c r="AG2" s="1030"/>
      <c r="AH2" s="1030"/>
      <c r="AI2" s="1030" t="s">
        <v>409</v>
      </c>
      <c r="AJ2" s="1030"/>
      <c r="AK2" s="1030"/>
      <c r="AL2" s="556"/>
      <c r="AM2" s="1030" t="s">
        <v>506</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7"/>
      <c r="AA9" s="828"/>
      <c r="AB9" s="1024" t="s">
        <v>11</v>
      </c>
      <c r="AC9" s="1025"/>
      <c r="AD9" s="1026"/>
      <c r="AE9" s="1030" t="s">
        <v>387</v>
      </c>
      <c r="AF9" s="1030"/>
      <c r="AG9" s="1030"/>
      <c r="AH9" s="1030"/>
      <c r="AI9" s="1030" t="s">
        <v>409</v>
      </c>
      <c r="AJ9" s="1030"/>
      <c r="AK9" s="1030"/>
      <c r="AL9" s="556"/>
      <c r="AM9" s="1030" t="s">
        <v>506</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7"/>
      <c r="AA16" s="828"/>
      <c r="AB16" s="1024" t="s">
        <v>11</v>
      </c>
      <c r="AC16" s="1025"/>
      <c r="AD16" s="1026"/>
      <c r="AE16" s="1030" t="s">
        <v>387</v>
      </c>
      <c r="AF16" s="1030"/>
      <c r="AG16" s="1030"/>
      <c r="AH16" s="1030"/>
      <c r="AI16" s="1030" t="s">
        <v>409</v>
      </c>
      <c r="AJ16" s="1030"/>
      <c r="AK16" s="1030"/>
      <c r="AL16" s="556"/>
      <c r="AM16" s="1030" t="s">
        <v>506</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7"/>
      <c r="AA23" s="828"/>
      <c r="AB23" s="1024" t="s">
        <v>11</v>
      </c>
      <c r="AC23" s="1025"/>
      <c r="AD23" s="1026"/>
      <c r="AE23" s="1030" t="s">
        <v>387</v>
      </c>
      <c r="AF23" s="1030"/>
      <c r="AG23" s="1030"/>
      <c r="AH23" s="1030"/>
      <c r="AI23" s="1030" t="s">
        <v>409</v>
      </c>
      <c r="AJ23" s="1030"/>
      <c r="AK23" s="1030"/>
      <c r="AL23" s="556"/>
      <c r="AM23" s="1030" t="s">
        <v>506</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7"/>
      <c r="AA30" s="828"/>
      <c r="AB30" s="1024" t="s">
        <v>11</v>
      </c>
      <c r="AC30" s="1025"/>
      <c r="AD30" s="1026"/>
      <c r="AE30" s="1030" t="s">
        <v>387</v>
      </c>
      <c r="AF30" s="1030"/>
      <c r="AG30" s="1030"/>
      <c r="AH30" s="1030"/>
      <c r="AI30" s="1030" t="s">
        <v>409</v>
      </c>
      <c r="AJ30" s="1030"/>
      <c r="AK30" s="1030"/>
      <c r="AL30" s="556"/>
      <c r="AM30" s="1030" t="s">
        <v>506</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7"/>
      <c r="AA37" s="828"/>
      <c r="AB37" s="1024" t="s">
        <v>11</v>
      </c>
      <c r="AC37" s="1025"/>
      <c r="AD37" s="1026"/>
      <c r="AE37" s="1030" t="s">
        <v>387</v>
      </c>
      <c r="AF37" s="1030"/>
      <c r="AG37" s="1030"/>
      <c r="AH37" s="1030"/>
      <c r="AI37" s="1030" t="s">
        <v>409</v>
      </c>
      <c r="AJ37" s="1030"/>
      <c r="AK37" s="1030"/>
      <c r="AL37" s="556"/>
      <c r="AM37" s="1030" t="s">
        <v>506</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7"/>
      <c r="AA44" s="828"/>
      <c r="AB44" s="1024" t="s">
        <v>11</v>
      </c>
      <c r="AC44" s="1025"/>
      <c r="AD44" s="1026"/>
      <c r="AE44" s="1030" t="s">
        <v>387</v>
      </c>
      <c r="AF44" s="1030"/>
      <c r="AG44" s="1030"/>
      <c r="AH44" s="1030"/>
      <c r="AI44" s="1030" t="s">
        <v>409</v>
      </c>
      <c r="AJ44" s="1030"/>
      <c r="AK44" s="1030"/>
      <c r="AL44" s="556"/>
      <c r="AM44" s="1030" t="s">
        <v>506</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7"/>
      <c r="AA51" s="828"/>
      <c r="AB51" s="556" t="s">
        <v>11</v>
      </c>
      <c r="AC51" s="1025"/>
      <c r="AD51" s="1026"/>
      <c r="AE51" s="1030" t="s">
        <v>387</v>
      </c>
      <c r="AF51" s="1030"/>
      <c r="AG51" s="1030"/>
      <c r="AH51" s="1030"/>
      <c r="AI51" s="1030" t="s">
        <v>409</v>
      </c>
      <c r="AJ51" s="1030"/>
      <c r="AK51" s="1030"/>
      <c r="AL51" s="556"/>
      <c r="AM51" s="1030" t="s">
        <v>506</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7"/>
      <c r="AA58" s="828"/>
      <c r="AB58" s="1024" t="s">
        <v>11</v>
      </c>
      <c r="AC58" s="1025"/>
      <c r="AD58" s="1026"/>
      <c r="AE58" s="1030" t="s">
        <v>387</v>
      </c>
      <c r="AF58" s="1030"/>
      <c r="AG58" s="1030"/>
      <c r="AH58" s="1030"/>
      <c r="AI58" s="1030" t="s">
        <v>409</v>
      </c>
      <c r="AJ58" s="1030"/>
      <c r="AK58" s="1030"/>
      <c r="AL58" s="556"/>
      <c r="AM58" s="1030" t="s">
        <v>506</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7"/>
      <c r="AA65" s="828"/>
      <c r="AB65" s="1024" t="s">
        <v>11</v>
      </c>
      <c r="AC65" s="1025"/>
      <c r="AD65" s="1026"/>
      <c r="AE65" s="1030" t="s">
        <v>387</v>
      </c>
      <c r="AF65" s="1030"/>
      <c r="AG65" s="1030"/>
      <c r="AH65" s="1030"/>
      <c r="AI65" s="1030" t="s">
        <v>409</v>
      </c>
      <c r="AJ65" s="1030"/>
      <c r="AK65" s="1030"/>
      <c r="AL65" s="556"/>
      <c r="AM65" s="1030" t="s">
        <v>506</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705" sqref="AG705:AX70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4" t="s">
        <v>363</v>
      </c>
      <c r="H2" s="595"/>
      <c r="I2" s="595"/>
      <c r="J2" s="595"/>
      <c r="K2" s="595"/>
      <c r="L2" s="595"/>
      <c r="M2" s="595"/>
      <c r="N2" s="595"/>
      <c r="O2" s="595"/>
      <c r="P2" s="595"/>
      <c r="Q2" s="595"/>
      <c r="R2" s="595"/>
      <c r="S2" s="595"/>
      <c r="T2" s="595"/>
      <c r="U2" s="595"/>
      <c r="V2" s="595"/>
      <c r="W2" s="595"/>
      <c r="X2" s="595"/>
      <c r="Y2" s="595"/>
      <c r="Z2" s="595"/>
      <c r="AA2" s="595"/>
      <c r="AB2" s="596"/>
      <c r="AC2" s="594" t="s">
        <v>365</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1" t="s">
        <v>17</v>
      </c>
      <c r="H3" s="673"/>
      <c r="I3" s="673"/>
      <c r="J3" s="673"/>
      <c r="K3" s="673"/>
      <c r="L3" s="672" t="s">
        <v>18</v>
      </c>
      <c r="M3" s="673"/>
      <c r="N3" s="673"/>
      <c r="O3" s="673"/>
      <c r="P3" s="673"/>
      <c r="Q3" s="673"/>
      <c r="R3" s="673"/>
      <c r="S3" s="673"/>
      <c r="T3" s="673"/>
      <c r="U3" s="673"/>
      <c r="V3" s="673"/>
      <c r="W3" s="673"/>
      <c r="X3" s="674"/>
      <c r="Y3" s="658" t="s">
        <v>19</v>
      </c>
      <c r="Z3" s="659"/>
      <c r="AA3" s="659"/>
      <c r="AB3" s="797"/>
      <c r="AC3" s="81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c r="AY3" s="34">
        <f>$AY$2</f>
        <v>0</v>
      </c>
    </row>
    <row r="4" spans="1:51" ht="24.75" customHeight="1" x14ac:dyDescent="0.15">
      <c r="A4" s="1043"/>
      <c r="B4" s="1044"/>
      <c r="C4" s="1044"/>
      <c r="D4" s="1044"/>
      <c r="E4" s="1044"/>
      <c r="F4" s="1045"/>
      <c r="G4" s="628"/>
      <c r="H4" s="629"/>
      <c r="I4" s="629"/>
      <c r="J4" s="629"/>
      <c r="K4" s="630"/>
      <c r="L4" s="669"/>
      <c r="M4" s="670"/>
      <c r="N4" s="670"/>
      <c r="O4" s="670"/>
      <c r="P4" s="670"/>
      <c r="Q4" s="670"/>
      <c r="R4" s="670"/>
      <c r="S4" s="670"/>
      <c r="T4" s="670"/>
      <c r="U4" s="670"/>
      <c r="V4" s="670"/>
      <c r="W4" s="670"/>
      <c r="X4" s="671"/>
      <c r="Y4" s="382"/>
      <c r="Z4" s="383"/>
      <c r="AA4" s="383"/>
      <c r="AB4" s="801"/>
      <c r="AC4" s="628"/>
      <c r="AD4" s="629"/>
      <c r="AE4" s="629"/>
      <c r="AF4" s="629"/>
      <c r="AG4" s="630"/>
      <c r="AH4" s="669"/>
      <c r="AI4" s="670"/>
      <c r="AJ4" s="670"/>
      <c r="AK4" s="670"/>
      <c r="AL4" s="670"/>
      <c r="AM4" s="670"/>
      <c r="AN4" s="670"/>
      <c r="AO4" s="670"/>
      <c r="AP4" s="670"/>
      <c r="AQ4" s="670"/>
      <c r="AR4" s="670"/>
      <c r="AS4" s="670"/>
      <c r="AT4" s="671"/>
      <c r="AU4" s="382"/>
      <c r="AV4" s="383"/>
      <c r="AW4" s="383"/>
      <c r="AX4" s="384"/>
      <c r="AY4" s="34">
        <f t="shared" ref="AY4:AY14" si="0">$AY$2</f>
        <v>0</v>
      </c>
    </row>
    <row r="5" spans="1:51" ht="24.75" customHeight="1" x14ac:dyDescent="0.15">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3"/>
      <c r="B15" s="1044"/>
      <c r="C15" s="1044"/>
      <c r="D15" s="1044"/>
      <c r="E15" s="1044"/>
      <c r="F15" s="1045"/>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3"/>
      <c r="B16" s="1044"/>
      <c r="C16" s="1044"/>
      <c r="D16" s="1044"/>
      <c r="E16" s="1044"/>
      <c r="F16" s="1045"/>
      <c r="G16" s="81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797"/>
      <c r="AC16" s="81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c r="AY16" s="34">
        <f>$AY$15</f>
        <v>0</v>
      </c>
    </row>
    <row r="17" spans="1:51" ht="24.75" customHeight="1" x14ac:dyDescent="0.15">
      <c r="A17" s="1043"/>
      <c r="B17" s="1044"/>
      <c r="C17" s="1044"/>
      <c r="D17" s="1044"/>
      <c r="E17" s="1044"/>
      <c r="F17" s="1045"/>
      <c r="G17" s="628"/>
      <c r="H17" s="629"/>
      <c r="I17" s="629"/>
      <c r="J17" s="629"/>
      <c r="K17" s="630"/>
      <c r="L17" s="669"/>
      <c r="M17" s="670"/>
      <c r="N17" s="670"/>
      <c r="O17" s="670"/>
      <c r="P17" s="670"/>
      <c r="Q17" s="670"/>
      <c r="R17" s="670"/>
      <c r="S17" s="670"/>
      <c r="T17" s="670"/>
      <c r="U17" s="670"/>
      <c r="V17" s="670"/>
      <c r="W17" s="670"/>
      <c r="X17" s="671"/>
      <c r="Y17" s="382"/>
      <c r="Z17" s="383"/>
      <c r="AA17" s="383"/>
      <c r="AB17" s="801"/>
      <c r="AC17" s="628"/>
      <c r="AD17" s="629"/>
      <c r="AE17" s="629"/>
      <c r="AF17" s="629"/>
      <c r="AG17" s="630"/>
      <c r="AH17" s="669"/>
      <c r="AI17" s="670"/>
      <c r="AJ17" s="670"/>
      <c r="AK17" s="670"/>
      <c r="AL17" s="670"/>
      <c r="AM17" s="670"/>
      <c r="AN17" s="670"/>
      <c r="AO17" s="670"/>
      <c r="AP17" s="670"/>
      <c r="AQ17" s="670"/>
      <c r="AR17" s="670"/>
      <c r="AS17" s="670"/>
      <c r="AT17" s="671"/>
      <c r="AU17" s="382"/>
      <c r="AV17" s="383"/>
      <c r="AW17" s="383"/>
      <c r="AX17" s="384"/>
      <c r="AY17" s="34">
        <f t="shared" ref="AY17:AY27" si="1">$AY$15</f>
        <v>0</v>
      </c>
    </row>
    <row r="18" spans="1:51" ht="24.75" customHeight="1" x14ac:dyDescent="0.15">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3"/>
      <c r="B28" s="1044"/>
      <c r="C28" s="1044"/>
      <c r="D28" s="1044"/>
      <c r="E28" s="1044"/>
      <c r="F28" s="1045"/>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3"/>
      <c r="B29" s="1044"/>
      <c r="C29" s="1044"/>
      <c r="D29" s="1044"/>
      <c r="E29" s="1044"/>
      <c r="F29" s="1045"/>
      <c r="G29" s="81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797"/>
      <c r="AC29" s="81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c r="AY29" s="34">
        <f>$AY$28</f>
        <v>0</v>
      </c>
    </row>
    <row r="30" spans="1:51" ht="24.75" customHeight="1" x14ac:dyDescent="0.15">
      <c r="A30" s="1043"/>
      <c r="B30" s="1044"/>
      <c r="C30" s="1044"/>
      <c r="D30" s="1044"/>
      <c r="E30" s="1044"/>
      <c r="F30" s="1045"/>
      <c r="G30" s="628"/>
      <c r="H30" s="629"/>
      <c r="I30" s="629"/>
      <c r="J30" s="629"/>
      <c r="K30" s="630"/>
      <c r="L30" s="669"/>
      <c r="M30" s="670"/>
      <c r="N30" s="670"/>
      <c r="O30" s="670"/>
      <c r="P30" s="670"/>
      <c r="Q30" s="670"/>
      <c r="R30" s="670"/>
      <c r="S30" s="670"/>
      <c r="T30" s="670"/>
      <c r="U30" s="670"/>
      <c r="V30" s="670"/>
      <c r="W30" s="670"/>
      <c r="X30" s="671"/>
      <c r="Y30" s="382"/>
      <c r="Z30" s="383"/>
      <c r="AA30" s="383"/>
      <c r="AB30" s="801"/>
      <c r="AC30" s="628"/>
      <c r="AD30" s="629"/>
      <c r="AE30" s="629"/>
      <c r="AF30" s="629"/>
      <c r="AG30" s="630"/>
      <c r="AH30" s="669"/>
      <c r="AI30" s="670"/>
      <c r="AJ30" s="670"/>
      <c r="AK30" s="670"/>
      <c r="AL30" s="670"/>
      <c r="AM30" s="670"/>
      <c r="AN30" s="670"/>
      <c r="AO30" s="670"/>
      <c r="AP30" s="670"/>
      <c r="AQ30" s="670"/>
      <c r="AR30" s="670"/>
      <c r="AS30" s="670"/>
      <c r="AT30" s="671"/>
      <c r="AU30" s="382"/>
      <c r="AV30" s="383"/>
      <c r="AW30" s="383"/>
      <c r="AX30" s="384"/>
      <c r="AY30" s="34">
        <f t="shared" ref="AY30:AY40" si="2">$AY$28</f>
        <v>0</v>
      </c>
    </row>
    <row r="31" spans="1:51" ht="24.75" customHeight="1" x14ac:dyDescent="0.15">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3"/>
      <c r="B41" s="1044"/>
      <c r="C41" s="1044"/>
      <c r="D41" s="1044"/>
      <c r="E41" s="1044"/>
      <c r="F41" s="1045"/>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3"/>
      <c r="B42" s="1044"/>
      <c r="C42" s="1044"/>
      <c r="D42" s="1044"/>
      <c r="E42" s="1044"/>
      <c r="F42" s="1045"/>
      <c r="G42" s="81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797"/>
      <c r="AC42" s="81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c r="AY42" s="34">
        <f>$AY$41</f>
        <v>0</v>
      </c>
    </row>
    <row r="43" spans="1:51" ht="24.75" customHeight="1" x14ac:dyDescent="0.15">
      <c r="A43" s="1043"/>
      <c r="B43" s="1044"/>
      <c r="C43" s="1044"/>
      <c r="D43" s="1044"/>
      <c r="E43" s="1044"/>
      <c r="F43" s="1045"/>
      <c r="G43" s="628"/>
      <c r="H43" s="629"/>
      <c r="I43" s="629"/>
      <c r="J43" s="629"/>
      <c r="K43" s="630"/>
      <c r="L43" s="669"/>
      <c r="M43" s="670"/>
      <c r="N43" s="670"/>
      <c r="O43" s="670"/>
      <c r="P43" s="670"/>
      <c r="Q43" s="670"/>
      <c r="R43" s="670"/>
      <c r="S43" s="670"/>
      <c r="T43" s="670"/>
      <c r="U43" s="670"/>
      <c r="V43" s="670"/>
      <c r="W43" s="670"/>
      <c r="X43" s="671"/>
      <c r="Y43" s="382"/>
      <c r="Z43" s="383"/>
      <c r="AA43" s="383"/>
      <c r="AB43" s="801"/>
      <c r="AC43" s="628"/>
      <c r="AD43" s="629"/>
      <c r="AE43" s="629"/>
      <c r="AF43" s="629"/>
      <c r="AG43" s="630"/>
      <c r="AH43" s="669"/>
      <c r="AI43" s="670"/>
      <c r="AJ43" s="670"/>
      <c r="AK43" s="670"/>
      <c r="AL43" s="670"/>
      <c r="AM43" s="670"/>
      <c r="AN43" s="670"/>
      <c r="AO43" s="670"/>
      <c r="AP43" s="670"/>
      <c r="AQ43" s="670"/>
      <c r="AR43" s="670"/>
      <c r="AS43" s="670"/>
      <c r="AT43" s="671"/>
      <c r="AU43" s="382"/>
      <c r="AV43" s="383"/>
      <c r="AW43" s="383"/>
      <c r="AX43" s="384"/>
      <c r="AY43" s="34">
        <f t="shared" ref="AY43:AY53" si="3">$AY$41</f>
        <v>0</v>
      </c>
    </row>
    <row r="44" spans="1:51" ht="24.75" customHeight="1" x14ac:dyDescent="0.15">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3"/>
      <c r="B56" s="1044"/>
      <c r="C56" s="1044"/>
      <c r="D56" s="1044"/>
      <c r="E56" s="1044"/>
      <c r="F56" s="1045"/>
      <c r="G56" s="81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797"/>
      <c r="AC56" s="81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c r="AY56" s="34">
        <f>$AY$55</f>
        <v>0</v>
      </c>
    </row>
    <row r="57" spans="1:51" ht="24.75" customHeight="1" x14ac:dyDescent="0.15">
      <c r="A57" s="1043"/>
      <c r="B57" s="1044"/>
      <c r="C57" s="1044"/>
      <c r="D57" s="1044"/>
      <c r="E57" s="1044"/>
      <c r="F57" s="1045"/>
      <c r="G57" s="628"/>
      <c r="H57" s="629"/>
      <c r="I57" s="629"/>
      <c r="J57" s="629"/>
      <c r="K57" s="630"/>
      <c r="L57" s="669"/>
      <c r="M57" s="670"/>
      <c r="N57" s="670"/>
      <c r="O57" s="670"/>
      <c r="P57" s="670"/>
      <c r="Q57" s="670"/>
      <c r="R57" s="670"/>
      <c r="S57" s="670"/>
      <c r="T57" s="670"/>
      <c r="U57" s="670"/>
      <c r="V57" s="670"/>
      <c r="W57" s="670"/>
      <c r="X57" s="671"/>
      <c r="Y57" s="382"/>
      <c r="Z57" s="383"/>
      <c r="AA57" s="383"/>
      <c r="AB57" s="801"/>
      <c r="AC57" s="628"/>
      <c r="AD57" s="629"/>
      <c r="AE57" s="629"/>
      <c r="AF57" s="629"/>
      <c r="AG57" s="630"/>
      <c r="AH57" s="669"/>
      <c r="AI57" s="670"/>
      <c r="AJ57" s="670"/>
      <c r="AK57" s="670"/>
      <c r="AL57" s="670"/>
      <c r="AM57" s="670"/>
      <c r="AN57" s="670"/>
      <c r="AO57" s="670"/>
      <c r="AP57" s="670"/>
      <c r="AQ57" s="670"/>
      <c r="AR57" s="670"/>
      <c r="AS57" s="670"/>
      <c r="AT57" s="671"/>
      <c r="AU57" s="382"/>
      <c r="AV57" s="383"/>
      <c r="AW57" s="383"/>
      <c r="AX57" s="384"/>
      <c r="AY57" s="34">
        <f t="shared" ref="AY57:AY67" si="4">$AY$55</f>
        <v>0</v>
      </c>
    </row>
    <row r="58" spans="1:51" ht="24.75" customHeight="1" x14ac:dyDescent="0.15">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3"/>
      <c r="B68" s="1044"/>
      <c r="C68" s="1044"/>
      <c r="D68" s="1044"/>
      <c r="E68" s="1044"/>
      <c r="F68" s="1045"/>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3"/>
      <c r="B69" s="1044"/>
      <c r="C69" s="1044"/>
      <c r="D69" s="1044"/>
      <c r="E69" s="1044"/>
      <c r="F69" s="1045"/>
      <c r="G69" s="81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797"/>
      <c r="AC69" s="81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c r="AY69" s="34">
        <f>$AY$68</f>
        <v>0</v>
      </c>
    </row>
    <row r="70" spans="1:51" ht="24.75" customHeight="1" x14ac:dyDescent="0.15">
      <c r="A70" s="1043"/>
      <c r="B70" s="1044"/>
      <c r="C70" s="1044"/>
      <c r="D70" s="1044"/>
      <c r="E70" s="1044"/>
      <c r="F70" s="1045"/>
      <c r="G70" s="628"/>
      <c r="H70" s="629"/>
      <c r="I70" s="629"/>
      <c r="J70" s="629"/>
      <c r="K70" s="630"/>
      <c r="L70" s="669"/>
      <c r="M70" s="670"/>
      <c r="N70" s="670"/>
      <c r="O70" s="670"/>
      <c r="P70" s="670"/>
      <c r="Q70" s="670"/>
      <c r="R70" s="670"/>
      <c r="S70" s="670"/>
      <c r="T70" s="670"/>
      <c r="U70" s="670"/>
      <c r="V70" s="670"/>
      <c r="W70" s="670"/>
      <c r="X70" s="671"/>
      <c r="Y70" s="382"/>
      <c r="Z70" s="383"/>
      <c r="AA70" s="383"/>
      <c r="AB70" s="801"/>
      <c r="AC70" s="628"/>
      <c r="AD70" s="629"/>
      <c r="AE70" s="629"/>
      <c r="AF70" s="629"/>
      <c r="AG70" s="630"/>
      <c r="AH70" s="669"/>
      <c r="AI70" s="670"/>
      <c r="AJ70" s="670"/>
      <c r="AK70" s="670"/>
      <c r="AL70" s="670"/>
      <c r="AM70" s="670"/>
      <c r="AN70" s="670"/>
      <c r="AO70" s="670"/>
      <c r="AP70" s="670"/>
      <c r="AQ70" s="670"/>
      <c r="AR70" s="670"/>
      <c r="AS70" s="670"/>
      <c r="AT70" s="671"/>
      <c r="AU70" s="382"/>
      <c r="AV70" s="383"/>
      <c r="AW70" s="383"/>
      <c r="AX70" s="384"/>
      <c r="AY70" s="34">
        <f t="shared" ref="AY70:AY80" si="5">$AY$68</f>
        <v>0</v>
      </c>
    </row>
    <row r="71" spans="1:51" ht="24.75" customHeight="1" x14ac:dyDescent="0.15">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3"/>
      <c r="B81" s="1044"/>
      <c r="C81" s="1044"/>
      <c r="D81" s="1044"/>
      <c r="E81" s="1044"/>
      <c r="F81" s="1045"/>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3"/>
      <c r="B82" s="1044"/>
      <c r="C82" s="1044"/>
      <c r="D82" s="1044"/>
      <c r="E82" s="1044"/>
      <c r="F82" s="1045"/>
      <c r="G82" s="81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797"/>
      <c r="AC82" s="81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c r="AY82" s="34">
        <f>$AY$81</f>
        <v>0</v>
      </c>
    </row>
    <row r="83" spans="1:51" ht="24.75" customHeight="1" x14ac:dyDescent="0.15">
      <c r="A83" s="1043"/>
      <c r="B83" s="1044"/>
      <c r="C83" s="1044"/>
      <c r="D83" s="1044"/>
      <c r="E83" s="1044"/>
      <c r="F83" s="1045"/>
      <c r="G83" s="628"/>
      <c r="H83" s="629"/>
      <c r="I83" s="629"/>
      <c r="J83" s="629"/>
      <c r="K83" s="630"/>
      <c r="L83" s="669"/>
      <c r="M83" s="670"/>
      <c r="N83" s="670"/>
      <c r="O83" s="670"/>
      <c r="P83" s="670"/>
      <c r="Q83" s="670"/>
      <c r="R83" s="670"/>
      <c r="S83" s="670"/>
      <c r="T83" s="670"/>
      <c r="U83" s="670"/>
      <c r="V83" s="670"/>
      <c r="W83" s="670"/>
      <c r="X83" s="671"/>
      <c r="Y83" s="382"/>
      <c r="Z83" s="383"/>
      <c r="AA83" s="383"/>
      <c r="AB83" s="801"/>
      <c r="AC83" s="628"/>
      <c r="AD83" s="629"/>
      <c r="AE83" s="629"/>
      <c r="AF83" s="629"/>
      <c r="AG83" s="630"/>
      <c r="AH83" s="669"/>
      <c r="AI83" s="670"/>
      <c r="AJ83" s="670"/>
      <c r="AK83" s="670"/>
      <c r="AL83" s="670"/>
      <c r="AM83" s="670"/>
      <c r="AN83" s="670"/>
      <c r="AO83" s="670"/>
      <c r="AP83" s="670"/>
      <c r="AQ83" s="670"/>
      <c r="AR83" s="670"/>
      <c r="AS83" s="670"/>
      <c r="AT83" s="671"/>
      <c r="AU83" s="382"/>
      <c r="AV83" s="383"/>
      <c r="AW83" s="383"/>
      <c r="AX83" s="384"/>
      <c r="AY83" s="34">
        <f t="shared" ref="AY83:AY93" si="6">$AY$81</f>
        <v>0</v>
      </c>
    </row>
    <row r="84" spans="1:51" ht="24.75" customHeight="1" x14ac:dyDescent="0.15">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3"/>
      <c r="B94" s="1044"/>
      <c r="C94" s="1044"/>
      <c r="D94" s="1044"/>
      <c r="E94" s="1044"/>
      <c r="F94" s="1045"/>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3"/>
      <c r="B95" s="1044"/>
      <c r="C95" s="1044"/>
      <c r="D95" s="1044"/>
      <c r="E95" s="1044"/>
      <c r="F95" s="1045"/>
      <c r="G95" s="81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797"/>
      <c r="AC95" s="81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c r="AY95" s="34">
        <f>$AY$94</f>
        <v>0</v>
      </c>
    </row>
    <row r="96" spans="1:51" ht="24.75" customHeight="1" x14ac:dyDescent="0.15">
      <c r="A96" s="1043"/>
      <c r="B96" s="1044"/>
      <c r="C96" s="1044"/>
      <c r="D96" s="1044"/>
      <c r="E96" s="1044"/>
      <c r="F96" s="1045"/>
      <c r="G96" s="628"/>
      <c r="H96" s="629"/>
      <c r="I96" s="629"/>
      <c r="J96" s="629"/>
      <c r="K96" s="630"/>
      <c r="L96" s="669"/>
      <c r="M96" s="670"/>
      <c r="N96" s="670"/>
      <c r="O96" s="670"/>
      <c r="P96" s="670"/>
      <c r="Q96" s="670"/>
      <c r="R96" s="670"/>
      <c r="S96" s="670"/>
      <c r="T96" s="670"/>
      <c r="U96" s="670"/>
      <c r="V96" s="670"/>
      <c r="W96" s="670"/>
      <c r="X96" s="671"/>
      <c r="Y96" s="382"/>
      <c r="Z96" s="383"/>
      <c r="AA96" s="383"/>
      <c r="AB96" s="801"/>
      <c r="AC96" s="628"/>
      <c r="AD96" s="629"/>
      <c r="AE96" s="629"/>
      <c r="AF96" s="629"/>
      <c r="AG96" s="630"/>
      <c r="AH96" s="669"/>
      <c r="AI96" s="670"/>
      <c r="AJ96" s="670"/>
      <c r="AK96" s="670"/>
      <c r="AL96" s="670"/>
      <c r="AM96" s="670"/>
      <c r="AN96" s="670"/>
      <c r="AO96" s="670"/>
      <c r="AP96" s="670"/>
      <c r="AQ96" s="670"/>
      <c r="AR96" s="670"/>
      <c r="AS96" s="670"/>
      <c r="AT96" s="671"/>
      <c r="AU96" s="382"/>
      <c r="AV96" s="383"/>
      <c r="AW96" s="383"/>
      <c r="AX96" s="384"/>
      <c r="AY96" s="34">
        <f t="shared" ref="AY96:AY106" si="7">$AY$94</f>
        <v>0</v>
      </c>
    </row>
    <row r="97" spans="1:51" ht="24.75" customHeight="1" x14ac:dyDescent="0.15">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3"/>
      <c r="B109" s="1044"/>
      <c r="C109" s="1044"/>
      <c r="D109" s="1044"/>
      <c r="E109" s="1044"/>
      <c r="F109" s="1045"/>
      <c r="G109" s="81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797"/>
      <c r="AC109" s="81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c r="AY109" s="34">
        <f>$AY$108</f>
        <v>0</v>
      </c>
    </row>
    <row r="110" spans="1:51" ht="24.75" customHeight="1" x14ac:dyDescent="0.15">
      <c r="A110" s="1043"/>
      <c r="B110" s="1044"/>
      <c r="C110" s="1044"/>
      <c r="D110" s="1044"/>
      <c r="E110" s="1044"/>
      <c r="F110" s="1045"/>
      <c r="G110" s="628"/>
      <c r="H110" s="629"/>
      <c r="I110" s="629"/>
      <c r="J110" s="629"/>
      <c r="K110" s="630"/>
      <c r="L110" s="669"/>
      <c r="M110" s="670"/>
      <c r="N110" s="670"/>
      <c r="O110" s="670"/>
      <c r="P110" s="670"/>
      <c r="Q110" s="670"/>
      <c r="R110" s="670"/>
      <c r="S110" s="670"/>
      <c r="T110" s="670"/>
      <c r="U110" s="670"/>
      <c r="V110" s="670"/>
      <c r="W110" s="670"/>
      <c r="X110" s="671"/>
      <c r="Y110" s="382"/>
      <c r="Z110" s="383"/>
      <c r="AA110" s="383"/>
      <c r="AB110" s="801"/>
      <c r="AC110" s="628"/>
      <c r="AD110" s="629"/>
      <c r="AE110" s="629"/>
      <c r="AF110" s="629"/>
      <c r="AG110" s="630"/>
      <c r="AH110" s="669"/>
      <c r="AI110" s="670"/>
      <c r="AJ110" s="670"/>
      <c r="AK110" s="670"/>
      <c r="AL110" s="670"/>
      <c r="AM110" s="670"/>
      <c r="AN110" s="670"/>
      <c r="AO110" s="670"/>
      <c r="AP110" s="670"/>
      <c r="AQ110" s="670"/>
      <c r="AR110" s="670"/>
      <c r="AS110" s="670"/>
      <c r="AT110" s="671"/>
      <c r="AU110" s="382"/>
      <c r="AV110" s="383"/>
      <c r="AW110" s="383"/>
      <c r="AX110" s="384"/>
      <c r="AY110" s="34">
        <f t="shared" ref="AY110:AY120" si="8">$AY$108</f>
        <v>0</v>
      </c>
    </row>
    <row r="111" spans="1:51" ht="24.75" customHeight="1" x14ac:dyDescent="0.15">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3"/>
      <c r="B121" s="1044"/>
      <c r="C121" s="1044"/>
      <c r="D121" s="1044"/>
      <c r="E121" s="1044"/>
      <c r="F121" s="1045"/>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3"/>
      <c r="B122" s="1044"/>
      <c r="C122" s="1044"/>
      <c r="D122" s="1044"/>
      <c r="E122" s="1044"/>
      <c r="F122" s="1045"/>
      <c r="G122" s="81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797"/>
      <c r="AC122" s="81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c r="AY122" s="34">
        <f>$AY$121</f>
        <v>0</v>
      </c>
    </row>
    <row r="123" spans="1:51" ht="24.75" customHeight="1" x14ac:dyDescent="0.15">
      <c r="A123" s="1043"/>
      <c r="B123" s="1044"/>
      <c r="C123" s="1044"/>
      <c r="D123" s="1044"/>
      <c r="E123" s="1044"/>
      <c r="F123" s="1045"/>
      <c r="G123" s="628"/>
      <c r="H123" s="629"/>
      <c r="I123" s="629"/>
      <c r="J123" s="629"/>
      <c r="K123" s="630"/>
      <c r="L123" s="669"/>
      <c r="M123" s="670"/>
      <c r="N123" s="670"/>
      <c r="O123" s="670"/>
      <c r="P123" s="670"/>
      <c r="Q123" s="670"/>
      <c r="R123" s="670"/>
      <c r="S123" s="670"/>
      <c r="T123" s="670"/>
      <c r="U123" s="670"/>
      <c r="V123" s="670"/>
      <c r="W123" s="670"/>
      <c r="X123" s="671"/>
      <c r="Y123" s="382"/>
      <c r="Z123" s="383"/>
      <c r="AA123" s="383"/>
      <c r="AB123" s="801"/>
      <c r="AC123" s="628"/>
      <c r="AD123" s="629"/>
      <c r="AE123" s="629"/>
      <c r="AF123" s="629"/>
      <c r="AG123" s="630"/>
      <c r="AH123" s="669"/>
      <c r="AI123" s="670"/>
      <c r="AJ123" s="670"/>
      <c r="AK123" s="670"/>
      <c r="AL123" s="670"/>
      <c r="AM123" s="670"/>
      <c r="AN123" s="670"/>
      <c r="AO123" s="670"/>
      <c r="AP123" s="670"/>
      <c r="AQ123" s="670"/>
      <c r="AR123" s="670"/>
      <c r="AS123" s="670"/>
      <c r="AT123" s="671"/>
      <c r="AU123" s="382"/>
      <c r="AV123" s="383"/>
      <c r="AW123" s="383"/>
      <c r="AX123" s="384"/>
      <c r="AY123" s="34">
        <f t="shared" ref="AY123:AY133" si="9">$AY$121</f>
        <v>0</v>
      </c>
    </row>
    <row r="124" spans="1:51" ht="24.75" customHeight="1" x14ac:dyDescent="0.15">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3"/>
      <c r="B134" s="1044"/>
      <c r="C134" s="1044"/>
      <c r="D134" s="1044"/>
      <c r="E134" s="1044"/>
      <c r="F134" s="1045"/>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3"/>
      <c r="B135" s="1044"/>
      <c r="C135" s="1044"/>
      <c r="D135" s="1044"/>
      <c r="E135" s="1044"/>
      <c r="F135" s="1045"/>
      <c r="G135" s="81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797"/>
      <c r="AC135" s="81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c r="AY135" s="34">
        <f>$AY$134</f>
        <v>0</v>
      </c>
    </row>
    <row r="136" spans="1:51" ht="24.75" customHeight="1" x14ac:dyDescent="0.15">
      <c r="A136" s="1043"/>
      <c r="B136" s="1044"/>
      <c r="C136" s="1044"/>
      <c r="D136" s="1044"/>
      <c r="E136" s="1044"/>
      <c r="F136" s="1045"/>
      <c r="G136" s="628"/>
      <c r="H136" s="629"/>
      <c r="I136" s="629"/>
      <c r="J136" s="629"/>
      <c r="K136" s="630"/>
      <c r="L136" s="669"/>
      <c r="M136" s="670"/>
      <c r="N136" s="670"/>
      <c r="O136" s="670"/>
      <c r="P136" s="670"/>
      <c r="Q136" s="670"/>
      <c r="R136" s="670"/>
      <c r="S136" s="670"/>
      <c r="T136" s="670"/>
      <c r="U136" s="670"/>
      <c r="V136" s="670"/>
      <c r="W136" s="670"/>
      <c r="X136" s="671"/>
      <c r="Y136" s="382"/>
      <c r="Z136" s="383"/>
      <c r="AA136" s="383"/>
      <c r="AB136" s="801"/>
      <c r="AC136" s="628"/>
      <c r="AD136" s="629"/>
      <c r="AE136" s="629"/>
      <c r="AF136" s="629"/>
      <c r="AG136" s="630"/>
      <c r="AH136" s="669"/>
      <c r="AI136" s="670"/>
      <c r="AJ136" s="670"/>
      <c r="AK136" s="670"/>
      <c r="AL136" s="670"/>
      <c r="AM136" s="670"/>
      <c r="AN136" s="670"/>
      <c r="AO136" s="670"/>
      <c r="AP136" s="670"/>
      <c r="AQ136" s="670"/>
      <c r="AR136" s="670"/>
      <c r="AS136" s="670"/>
      <c r="AT136" s="671"/>
      <c r="AU136" s="382"/>
      <c r="AV136" s="383"/>
      <c r="AW136" s="383"/>
      <c r="AX136" s="384"/>
      <c r="AY136" s="34">
        <f t="shared" ref="AY136:AY146" si="10">$AY$134</f>
        <v>0</v>
      </c>
    </row>
    <row r="137" spans="1:51" ht="24.75" customHeight="1" x14ac:dyDescent="0.15">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3"/>
      <c r="B147" s="1044"/>
      <c r="C147" s="1044"/>
      <c r="D147" s="1044"/>
      <c r="E147" s="1044"/>
      <c r="F147" s="1045"/>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3"/>
      <c r="B148" s="1044"/>
      <c r="C148" s="1044"/>
      <c r="D148" s="1044"/>
      <c r="E148" s="1044"/>
      <c r="F148" s="1045"/>
      <c r="G148" s="81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797"/>
      <c r="AC148" s="81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c r="AY148" s="34">
        <f>$AY$147</f>
        <v>0</v>
      </c>
    </row>
    <row r="149" spans="1:51" ht="24.75" customHeight="1" x14ac:dyDescent="0.15">
      <c r="A149" s="1043"/>
      <c r="B149" s="1044"/>
      <c r="C149" s="1044"/>
      <c r="D149" s="1044"/>
      <c r="E149" s="1044"/>
      <c r="F149" s="1045"/>
      <c r="G149" s="628"/>
      <c r="H149" s="629"/>
      <c r="I149" s="629"/>
      <c r="J149" s="629"/>
      <c r="K149" s="630"/>
      <c r="L149" s="669"/>
      <c r="M149" s="670"/>
      <c r="N149" s="670"/>
      <c r="O149" s="670"/>
      <c r="P149" s="670"/>
      <c r="Q149" s="670"/>
      <c r="R149" s="670"/>
      <c r="S149" s="670"/>
      <c r="T149" s="670"/>
      <c r="U149" s="670"/>
      <c r="V149" s="670"/>
      <c r="W149" s="670"/>
      <c r="X149" s="671"/>
      <c r="Y149" s="382"/>
      <c r="Z149" s="383"/>
      <c r="AA149" s="383"/>
      <c r="AB149" s="801"/>
      <c r="AC149" s="628"/>
      <c r="AD149" s="629"/>
      <c r="AE149" s="629"/>
      <c r="AF149" s="629"/>
      <c r="AG149" s="630"/>
      <c r="AH149" s="669"/>
      <c r="AI149" s="670"/>
      <c r="AJ149" s="670"/>
      <c r="AK149" s="670"/>
      <c r="AL149" s="670"/>
      <c r="AM149" s="670"/>
      <c r="AN149" s="670"/>
      <c r="AO149" s="670"/>
      <c r="AP149" s="670"/>
      <c r="AQ149" s="670"/>
      <c r="AR149" s="670"/>
      <c r="AS149" s="670"/>
      <c r="AT149" s="671"/>
      <c r="AU149" s="382"/>
      <c r="AV149" s="383"/>
      <c r="AW149" s="383"/>
      <c r="AX149" s="384"/>
      <c r="AY149" s="34">
        <f t="shared" ref="AY149:AY159" si="11">$AY$147</f>
        <v>0</v>
      </c>
    </row>
    <row r="150" spans="1:51" ht="24.75" customHeight="1" x14ac:dyDescent="0.15">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3"/>
      <c r="B162" s="1044"/>
      <c r="C162" s="1044"/>
      <c r="D162" s="1044"/>
      <c r="E162" s="1044"/>
      <c r="F162" s="1045"/>
      <c r="G162" s="81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797"/>
      <c r="AC162" s="81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c r="AY162" s="34">
        <f>$AY$161</f>
        <v>0</v>
      </c>
    </row>
    <row r="163" spans="1:51" ht="24.75" customHeight="1" x14ac:dyDescent="0.15">
      <c r="A163" s="1043"/>
      <c r="B163" s="1044"/>
      <c r="C163" s="1044"/>
      <c r="D163" s="1044"/>
      <c r="E163" s="1044"/>
      <c r="F163" s="1045"/>
      <c r="G163" s="628"/>
      <c r="H163" s="629"/>
      <c r="I163" s="629"/>
      <c r="J163" s="629"/>
      <c r="K163" s="630"/>
      <c r="L163" s="669"/>
      <c r="M163" s="670"/>
      <c r="N163" s="670"/>
      <c r="O163" s="670"/>
      <c r="P163" s="670"/>
      <c r="Q163" s="670"/>
      <c r="R163" s="670"/>
      <c r="S163" s="670"/>
      <c r="T163" s="670"/>
      <c r="U163" s="670"/>
      <c r="V163" s="670"/>
      <c r="W163" s="670"/>
      <c r="X163" s="671"/>
      <c r="Y163" s="382"/>
      <c r="Z163" s="383"/>
      <c r="AA163" s="383"/>
      <c r="AB163" s="801"/>
      <c r="AC163" s="628"/>
      <c r="AD163" s="629"/>
      <c r="AE163" s="629"/>
      <c r="AF163" s="629"/>
      <c r="AG163" s="630"/>
      <c r="AH163" s="669"/>
      <c r="AI163" s="670"/>
      <c r="AJ163" s="670"/>
      <c r="AK163" s="670"/>
      <c r="AL163" s="670"/>
      <c r="AM163" s="670"/>
      <c r="AN163" s="670"/>
      <c r="AO163" s="670"/>
      <c r="AP163" s="670"/>
      <c r="AQ163" s="670"/>
      <c r="AR163" s="670"/>
      <c r="AS163" s="670"/>
      <c r="AT163" s="671"/>
      <c r="AU163" s="382"/>
      <c r="AV163" s="383"/>
      <c r="AW163" s="383"/>
      <c r="AX163" s="384"/>
      <c r="AY163" s="34">
        <f t="shared" ref="AY163:AY173" si="12">$AY$161</f>
        <v>0</v>
      </c>
    </row>
    <row r="164" spans="1:51" ht="24.75" customHeight="1" x14ac:dyDescent="0.15">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3"/>
      <c r="B174" s="1044"/>
      <c r="C174" s="1044"/>
      <c r="D174" s="1044"/>
      <c r="E174" s="1044"/>
      <c r="F174" s="1045"/>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3"/>
      <c r="B175" s="1044"/>
      <c r="C175" s="1044"/>
      <c r="D175" s="1044"/>
      <c r="E175" s="1044"/>
      <c r="F175" s="1045"/>
      <c r="G175" s="81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797"/>
      <c r="AC175" s="81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c r="AY175" s="34">
        <f>$AY$174</f>
        <v>0</v>
      </c>
    </row>
    <row r="176" spans="1:51" ht="24.75" customHeight="1" x14ac:dyDescent="0.15">
      <c r="A176" s="1043"/>
      <c r="B176" s="1044"/>
      <c r="C176" s="1044"/>
      <c r="D176" s="1044"/>
      <c r="E176" s="1044"/>
      <c r="F176" s="1045"/>
      <c r="G176" s="628"/>
      <c r="H176" s="629"/>
      <c r="I176" s="629"/>
      <c r="J176" s="629"/>
      <c r="K176" s="630"/>
      <c r="L176" s="669"/>
      <c r="M176" s="670"/>
      <c r="N176" s="670"/>
      <c r="O176" s="670"/>
      <c r="P176" s="670"/>
      <c r="Q176" s="670"/>
      <c r="R176" s="670"/>
      <c r="S176" s="670"/>
      <c r="T176" s="670"/>
      <c r="U176" s="670"/>
      <c r="V176" s="670"/>
      <c r="W176" s="670"/>
      <c r="X176" s="671"/>
      <c r="Y176" s="382"/>
      <c r="Z176" s="383"/>
      <c r="AA176" s="383"/>
      <c r="AB176" s="801"/>
      <c r="AC176" s="628"/>
      <c r="AD176" s="629"/>
      <c r="AE176" s="629"/>
      <c r="AF176" s="629"/>
      <c r="AG176" s="630"/>
      <c r="AH176" s="669"/>
      <c r="AI176" s="670"/>
      <c r="AJ176" s="670"/>
      <c r="AK176" s="670"/>
      <c r="AL176" s="670"/>
      <c r="AM176" s="670"/>
      <c r="AN176" s="670"/>
      <c r="AO176" s="670"/>
      <c r="AP176" s="670"/>
      <c r="AQ176" s="670"/>
      <c r="AR176" s="670"/>
      <c r="AS176" s="670"/>
      <c r="AT176" s="671"/>
      <c r="AU176" s="382"/>
      <c r="AV176" s="383"/>
      <c r="AW176" s="383"/>
      <c r="AX176" s="384"/>
      <c r="AY176" s="34">
        <f t="shared" ref="AY176:AY186" si="13">$AY$174</f>
        <v>0</v>
      </c>
    </row>
    <row r="177" spans="1:51" ht="24.75" customHeight="1" x14ac:dyDescent="0.15">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3"/>
      <c r="B187" s="1044"/>
      <c r="C187" s="1044"/>
      <c r="D187" s="1044"/>
      <c r="E187" s="1044"/>
      <c r="F187" s="1045"/>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3"/>
      <c r="B188" s="1044"/>
      <c r="C188" s="1044"/>
      <c r="D188" s="1044"/>
      <c r="E188" s="1044"/>
      <c r="F188" s="1045"/>
      <c r="G188" s="81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797"/>
      <c r="AC188" s="81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c r="AY188" s="34">
        <f>$AY$187</f>
        <v>0</v>
      </c>
    </row>
    <row r="189" spans="1:51" ht="24.75" customHeight="1" x14ac:dyDescent="0.15">
      <c r="A189" s="1043"/>
      <c r="B189" s="1044"/>
      <c r="C189" s="1044"/>
      <c r="D189" s="1044"/>
      <c r="E189" s="1044"/>
      <c r="F189" s="1045"/>
      <c r="G189" s="628"/>
      <c r="H189" s="629"/>
      <c r="I189" s="629"/>
      <c r="J189" s="629"/>
      <c r="K189" s="630"/>
      <c r="L189" s="669"/>
      <c r="M189" s="670"/>
      <c r="N189" s="670"/>
      <c r="O189" s="670"/>
      <c r="P189" s="670"/>
      <c r="Q189" s="670"/>
      <c r="R189" s="670"/>
      <c r="S189" s="670"/>
      <c r="T189" s="670"/>
      <c r="U189" s="670"/>
      <c r="V189" s="670"/>
      <c r="W189" s="670"/>
      <c r="X189" s="671"/>
      <c r="Y189" s="382"/>
      <c r="Z189" s="383"/>
      <c r="AA189" s="383"/>
      <c r="AB189" s="801"/>
      <c r="AC189" s="628"/>
      <c r="AD189" s="629"/>
      <c r="AE189" s="629"/>
      <c r="AF189" s="629"/>
      <c r="AG189" s="630"/>
      <c r="AH189" s="669"/>
      <c r="AI189" s="670"/>
      <c r="AJ189" s="670"/>
      <c r="AK189" s="670"/>
      <c r="AL189" s="670"/>
      <c r="AM189" s="670"/>
      <c r="AN189" s="670"/>
      <c r="AO189" s="670"/>
      <c r="AP189" s="670"/>
      <c r="AQ189" s="670"/>
      <c r="AR189" s="670"/>
      <c r="AS189" s="670"/>
      <c r="AT189" s="671"/>
      <c r="AU189" s="382"/>
      <c r="AV189" s="383"/>
      <c r="AW189" s="383"/>
      <c r="AX189" s="384"/>
      <c r="AY189" s="34">
        <f t="shared" ref="AY189:AY199" si="14">$AY$187</f>
        <v>0</v>
      </c>
    </row>
    <row r="190" spans="1:51" ht="24.75" customHeight="1" x14ac:dyDescent="0.15">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3"/>
      <c r="B200" s="1044"/>
      <c r="C200" s="1044"/>
      <c r="D200" s="1044"/>
      <c r="E200" s="1044"/>
      <c r="F200" s="1045"/>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3"/>
      <c r="B201" s="1044"/>
      <c r="C201" s="1044"/>
      <c r="D201" s="1044"/>
      <c r="E201" s="1044"/>
      <c r="F201" s="1045"/>
      <c r="G201" s="81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797"/>
      <c r="AC201" s="81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c r="AY201" s="34">
        <f>$AY$200</f>
        <v>0</v>
      </c>
    </row>
    <row r="202" spans="1:51" ht="24.75" customHeight="1" x14ac:dyDescent="0.15">
      <c r="A202" s="1043"/>
      <c r="B202" s="1044"/>
      <c r="C202" s="1044"/>
      <c r="D202" s="1044"/>
      <c r="E202" s="1044"/>
      <c r="F202" s="1045"/>
      <c r="G202" s="628"/>
      <c r="H202" s="629"/>
      <c r="I202" s="629"/>
      <c r="J202" s="629"/>
      <c r="K202" s="630"/>
      <c r="L202" s="669"/>
      <c r="M202" s="670"/>
      <c r="N202" s="670"/>
      <c r="O202" s="670"/>
      <c r="P202" s="670"/>
      <c r="Q202" s="670"/>
      <c r="R202" s="670"/>
      <c r="S202" s="670"/>
      <c r="T202" s="670"/>
      <c r="U202" s="670"/>
      <c r="V202" s="670"/>
      <c r="W202" s="670"/>
      <c r="X202" s="671"/>
      <c r="Y202" s="382"/>
      <c r="Z202" s="383"/>
      <c r="AA202" s="383"/>
      <c r="AB202" s="801"/>
      <c r="AC202" s="628"/>
      <c r="AD202" s="629"/>
      <c r="AE202" s="629"/>
      <c r="AF202" s="629"/>
      <c r="AG202" s="630"/>
      <c r="AH202" s="669"/>
      <c r="AI202" s="670"/>
      <c r="AJ202" s="670"/>
      <c r="AK202" s="670"/>
      <c r="AL202" s="670"/>
      <c r="AM202" s="670"/>
      <c r="AN202" s="670"/>
      <c r="AO202" s="670"/>
      <c r="AP202" s="670"/>
      <c r="AQ202" s="670"/>
      <c r="AR202" s="670"/>
      <c r="AS202" s="670"/>
      <c r="AT202" s="671"/>
      <c r="AU202" s="382"/>
      <c r="AV202" s="383"/>
      <c r="AW202" s="383"/>
      <c r="AX202" s="384"/>
      <c r="AY202" s="34">
        <f t="shared" ref="AY202:AY212" si="15">$AY$200</f>
        <v>0</v>
      </c>
    </row>
    <row r="203" spans="1:51" ht="24.75" customHeight="1" x14ac:dyDescent="0.15">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3"/>
      <c r="B215" s="1044"/>
      <c r="C215" s="1044"/>
      <c r="D215" s="1044"/>
      <c r="E215" s="1044"/>
      <c r="F215" s="1045"/>
      <c r="G215" s="81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797"/>
      <c r="AC215" s="81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c r="AY215" s="34">
        <f>$AY$214</f>
        <v>0</v>
      </c>
    </row>
    <row r="216" spans="1:51" ht="24.75" customHeight="1" x14ac:dyDescent="0.15">
      <c r="A216" s="1043"/>
      <c r="B216" s="1044"/>
      <c r="C216" s="1044"/>
      <c r="D216" s="1044"/>
      <c r="E216" s="1044"/>
      <c r="F216" s="1045"/>
      <c r="G216" s="628"/>
      <c r="H216" s="629"/>
      <c r="I216" s="629"/>
      <c r="J216" s="629"/>
      <c r="K216" s="630"/>
      <c r="L216" s="669"/>
      <c r="M216" s="670"/>
      <c r="N216" s="670"/>
      <c r="O216" s="670"/>
      <c r="P216" s="670"/>
      <c r="Q216" s="670"/>
      <c r="R216" s="670"/>
      <c r="S216" s="670"/>
      <c r="T216" s="670"/>
      <c r="U216" s="670"/>
      <c r="V216" s="670"/>
      <c r="W216" s="670"/>
      <c r="X216" s="671"/>
      <c r="Y216" s="382"/>
      <c r="Z216" s="383"/>
      <c r="AA216" s="383"/>
      <c r="AB216" s="801"/>
      <c r="AC216" s="628"/>
      <c r="AD216" s="629"/>
      <c r="AE216" s="629"/>
      <c r="AF216" s="629"/>
      <c r="AG216" s="630"/>
      <c r="AH216" s="669"/>
      <c r="AI216" s="670"/>
      <c r="AJ216" s="670"/>
      <c r="AK216" s="670"/>
      <c r="AL216" s="670"/>
      <c r="AM216" s="670"/>
      <c r="AN216" s="670"/>
      <c r="AO216" s="670"/>
      <c r="AP216" s="670"/>
      <c r="AQ216" s="670"/>
      <c r="AR216" s="670"/>
      <c r="AS216" s="670"/>
      <c r="AT216" s="671"/>
      <c r="AU216" s="382"/>
      <c r="AV216" s="383"/>
      <c r="AW216" s="383"/>
      <c r="AX216" s="384"/>
      <c r="AY216" s="34">
        <f t="shared" ref="AY216:AY226" si="16">$AY$214</f>
        <v>0</v>
      </c>
    </row>
    <row r="217" spans="1:51" ht="24.75" customHeight="1" x14ac:dyDescent="0.15">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3"/>
      <c r="B227" s="1044"/>
      <c r="C227" s="1044"/>
      <c r="D227" s="1044"/>
      <c r="E227" s="1044"/>
      <c r="F227" s="1045"/>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3"/>
      <c r="B228" s="1044"/>
      <c r="C228" s="1044"/>
      <c r="D228" s="1044"/>
      <c r="E228" s="1044"/>
      <c r="F228" s="1045"/>
      <c r="G228" s="81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797"/>
      <c r="AC228" s="81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c r="AY228" s="34">
        <f>$AY$227</f>
        <v>0</v>
      </c>
    </row>
    <row r="229" spans="1:51" ht="24.75" customHeight="1" x14ac:dyDescent="0.15">
      <c r="A229" s="1043"/>
      <c r="B229" s="1044"/>
      <c r="C229" s="1044"/>
      <c r="D229" s="1044"/>
      <c r="E229" s="1044"/>
      <c r="F229" s="1045"/>
      <c r="G229" s="628"/>
      <c r="H229" s="629"/>
      <c r="I229" s="629"/>
      <c r="J229" s="629"/>
      <c r="K229" s="630"/>
      <c r="L229" s="669"/>
      <c r="M229" s="670"/>
      <c r="N229" s="670"/>
      <c r="O229" s="670"/>
      <c r="P229" s="670"/>
      <c r="Q229" s="670"/>
      <c r="R229" s="670"/>
      <c r="S229" s="670"/>
      <c r="T229" s="670"/>
      <c r="U229" s="670"/>
      <c r="V229" s="670"/>
      <c r="W229" s="670"/>
      <c r="X229" s="671"/>
      <c r="Y229" s="382"/>
      <c r="Z229" s="383"/>
      <c r="AA229" s="383"/>
      <c r="AB229" s="801"/>
      <c r="AC229" s="628"/>
      <c r="AD229" s="629"/>
      <c r="AE229" s="629"/>
      <c r="AF229" s="629"/>
      <c r="AG229" s="630"/>
      <c r="AH229" s="669"/>
      <c r="AI229" s="670"/>
      <c r="AJ229" s="670"/>
      <c r="AK229" s="670"/>
      <c r="AL229" s="670"/>
      <c r="AM229" s="670"/>
      <c r="AN229" s="670"/>
      <c r="AO229" s="670"/>
      <c r="AP229" s="670"/>
      <c r="AQ229" s="670"/>
      <c r="AR229" s="670"/>
      <c r="AS229" s="670"/>
      <c r="AT229" s="671"/>
      <c r="AU229" s="382"/>
      <c r="AV229" s="383"/>
      <c r="AW229" s="383"/>
      <c r="AX229" s="384"/>
      <c r="AY229" s="34">
        <f t="shared" ref="AY229:AY239" si="17">$AY$227</f>
        <v>0</v>
      </c>
    </row>
    <row r="230" spans="1:51" ht="24.75" customHeight="1" x14ac:dyDescent="0.15">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3"/>
      <c r="B240" s="1044"/>
      <c r="C240" s="1044"/>
      <c r="D240" s="1044"/>
      <c r="E240" s="1044"/>
      <c r="F240" s="1045"/>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3"/>
      <c r="B241" s="1044"/>
      <c r="C241" s="1044"/>
      <c r="D241" s="1044"/>
      <c r="E241" s="1044"/>
      <c r="F241" s="1045"/>
      <c r="G241" s="81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797"/>
      <c r="AC241" s="81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c r="AY241" s="34">
        <f>$AY$240</f>
        <v>0</v>
      </c>
    </row>
    <row r="242" spans="1:51" ht="24.75" customHeight="1" x14ac:dyDescent="0.15">
      <c r="A242" s="1043"/>
      <c r="B242" s="1044"/>
      <c r="C242" s="1044"/>
      <c r="D242" s="1044"/>
      <c r="E242" s="1044"/>
      <c r="F242" s="1045"/>
      <c r="G242" s="628"/>
      <c r="H242" s="629"/>
      <c r="I242" s="629"/>
      <c r="J242" s="629"/>
      <c r="K242" s="630"/>
      <c r="L242" s="669"/>
      <c r="M242" s="670"/>
      <c r="N242" s="670"/>
      <c r="O242" s="670"/>
      <c r="P242" s="670"/>
      <c r="Q242" s="670"/>
      <c r="R242" s="670"/>
      <c r="S242" s="670"/>
      <c r="T242" s="670"/>
      <c r="U242" s="670"/>
      <c r="V242" s="670"/>
      <c r="W242" s="670"/>
      <c r="X242" s="671"/>
      <c r="Y242" s="382"/>
      <c r="Z242" s="383"/>
      <c r="AA242" s="383"/>
      <c r="AB242" s="801"/>
      <c r="AC242" s="628"/>
      <c r="AD242" s="629"/>
      <c r="AE242" s="629"/>
      <c r="AF242" s="629"/>
      <c r="AG242" s="630"/>
      <c r="AH242" s="669"/>
      <c r="AI242" s="670"/>
      <c r="AJ242" s="670"/>
      <c r="AK242" s="670"/>
      <c r="AL242" s="670"/>
      <c r="AM242" s="670"/>
      <c r="AN242" s="670"/>
      <c r="AO242" s="670"/>
      <c r="AP242" s="670"/>
      <c r="AQ242" s="670"/>
      <c r="AR242" s="670"/>
      <c r="AS242" s="670"/>
      <c r="AT242" s="671"/>
      <c r="AU242" s="382"/>
      <c r="AV242" s="383"/>
      <c r="AW242" s="383"/>
      <c r="AX242" s="384"/>
      <c r="AY242" s="34">
        <f t="shared" ref="AY242:AY252" si="18">$AY$240</f>
        <v>0</v>
      </c>
    </row>
    <row r="243" spans="1:51" ht="24.75" customHeight="1" x14ac:dyDescent="0.15">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3"/>
      <c r="B253" s="1044"/>
      <c r="C253" s="1044"/>
      <c r="D253" s="1044"/>
      <c r="E253" s="1044"/>
      <c r="F253" s="1045"/>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3"/>
      <c r="B254" s="1044"/>
      <c r="C254" s="1044"/>
      <c r="D254" s="1044"/>
      <c r="E254" s="1044"/>
      <c r="F254" s="1045"/>
      <c r="G254" s="81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797"/>
      <c r="AC254" s="81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c r="AY254" s="34">
        <f>$AY$253</f>
        <v>0</v>
      </c>
    </row>
    <row r="255" spans="1:51" ht="24.75" customHeight="1" x14ac:dyDescent="0.15">
      <c r="A255" s="1043"/>
      <c r="B255" s="1044"/>
      <c r="C255" s="1044"/>
      <c r="D255" s="1044"/>
      <c r="E255" s="1044"/>
      <c r="F255" s="1045"/>
      <c r="G255" s="628"/>
      <c r="H255" s="629"/>
      <c r="I255" s="629"/>
      <c r="J255" s="629"/>
      <c r="K255" s="630"/>
      <c r="L255" s="669"/>
      <c r="M255" s="670"/>
      <c r="N255" s="670"/>
      <c r="O255" s="670"/>
      <c r="P255" s="670"/>
      <c r="Q255" s="670"/>
      <c r="R255" s="670"/>
      <c r="S255" s="670"/>
      <c r="T255" s="670"/>
      <c r="U255" s="670"/>
      <c r="V255" s="670"/>
      <c r="W255" s="670"/>
      <c r="X255" s="671"/>
      <c r="Y255" s="382"/>
      <c r="Z255" s="383"/>
      <c r="AA255" s="383"/>
      <c r="AB255" s="801"/>
      <c r="AC255" s="628"/>
      <c r="AD255" s="629"/>
      <c r="AE255" s="629"/>
      <c r="AF255" s="629"/>
      <c r="AG255" s="630"/>
      <c r="AH255" s="669"/>
      <c r="AI255" s="670"/>
      <c r="AJ255" s="670"/>
      <c r="AK255" s="670"/>
      <c r="AL255" s="670"/>
      <c r="AM255" s="670"/>
      <c r="AN255" s="670"/>
      <c r="AO255" s="670"/>
      <c r="AP255" s="670"/>
      <c r="AQ255" s="670"/>
      <c r="AR255" s="670"/>
      <c r="AS255" s="670"/>
      <c r="AT255" s="671"/>
      <c r="AU255" s="382"/>
      <c r="AV255" s="383"/>
      <c r="AW255" s="383"/>
      <c r="AX255" s="384"/>
      <c r="AY255" s="34">
        <f t="shared" ref="AY255:AY265" si="19">$AY$253</f>
        <v>0</v>
      </c>
    </row>
    <row r="256" spans="1:51" ht="24.75" customHeight="1" x14ac:dyDescent="0.15">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45" zoomScale="85" zoomScaleNormal="75" zoomScaleSheetLayoutView="85" zoomScalePageLayoutView="70" workbookViewId="0">
      <selection activeCell="AG705" sqref="AG705:AX70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2021-07-09T00:47:54Z</cp:lastPrinted>
  <dcterms:created xsi:type="dcterms:W3CDTF">2012-03-13T00:50:25Z</dcterms:created>
  <dcterms:modified xsi:type="dcterms:W3CDTF">2021-08-30T11:27:24Z</dcterms:modified>
</cp:coreProperties>
</file>