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01総括\120　行政事業レビュー関係（Oドラ）\R3年度\レビューシート格納\中間公表\その他\006_原子力検査官等研修事業\"/>
    </mc:Choice>
  </mc:AlternateContent>
  <bookViews>
    <workbookView xWindow="930" yWindow="-120" windowWidth="27990" windowHeight="16440"/>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行政事業レビューシート!$A$1:$AX$1118</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52511"/>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459" i="3" l="1"/>
  <c r="AY606" i="3"/>
  <c r="AY616" i="3"/>
  <c r="AY645" i="3"/>
  <c r="AY417" i="3"/>
  <c r="AY271" i="3"/>
  <c r="AY213" i="3"/>
  <c r="AY235"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<sst xmlns="http://schemas.openxmlformats.org/spreadsheetml/2006/main" count="3186" uniqueCount="917">
  <si>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</si>
  <si>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</si>
  <si>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</si>
  <si>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</si>
  <si>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</si>
  <si>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</si>
  <si>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</si>
  <si>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</si>
  <si>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</si>
  <si>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</si>
  <si>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</si>
  <si>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</si>
  <si>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</si>
  <si>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</si>
  <si>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</si>
  <si>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</si>
  <si>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</si>
  <si>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</si>
  <si>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</si>
  <si>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</si>
  <si>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</si>
  <si>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</si>
  <si>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</si>
  <si>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</si>
  <si>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</si>
  <si>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</si>
  <si>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</si>
  <si>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</si>
  <si>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</si>
  <si>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</si>
  <si>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</si>
  <si>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</si>
  <si>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</si>
  <si>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</si>
  <si>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</si>
  <si>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</si>
  <si>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</si>
  <si>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</si>
  <si>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</si>
  <si>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</si>
  <si>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</si>
  <si>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</si>
  <si>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</si>
  <si>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</si>
  <si>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</si>
  <si>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</si>
  <si>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</si>
  <si>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</si>
  <si>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</si>
  <si>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</si>
  <si>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</si>
  <si>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</si>
  <si>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</si>
  <si>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</si>
  <si>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</si>
  <si>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</si>
  <si>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</si>
  <si>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</si>
  <si>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</si>
  <si>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</si>
  <si>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</si>
  <si>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</si>
  <si>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</si>
  <si>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</si>
  <si>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</si>
  <si>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</si>
  <si>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</si>
  <si>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</si>
  <si>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</si>
  <si>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</si>
  <si>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</si>
  <si>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</si>
  <si>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</si>
  <si>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</si>
  <si>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</si>
  <si>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</si>
  <si>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</si>
  <si>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</si>
  <si>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</si>
  <si>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</si>
  <si>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</si>
  <si>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</si>
  <si>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</si>
  <si>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</si>
  <si>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</si>
  <si>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</si>
  <si>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</si>
  <si>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</si>
  <si>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</si>
  <si>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</si>
  <si>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</si>
  <si>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</si>
  <si>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</si>
  <si>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</si>
  <si>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</si>
  <si>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</si>
  <si>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</si>
  <si>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</si>
  <si>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</si>
  <si>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</si>
  <si>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</si>
  <si>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</si>
  <si>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</si>
  <si>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</si>
  <si>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</si>
  <si>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</si>
  <si>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</si>
  <si>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</si>
  <si>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</si>
  <si>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</si>
  <si>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</si>
  <si>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</si>
  <si>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</si>
  <si>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</si>
  <si>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</si>
  <si>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</si>
  <si>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</si>
  <si>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</si>
  <si>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</si>
  <si>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</si>
  <si>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</si>
  <si>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</si>
  <si>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</si>
  <si>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</si>
  <si>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</si>
  <si>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</si>
  <si>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</si>
  <si>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</si>
  <si>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</si>
  <si>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</si>
  <si>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</si>
  <si>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</si>
  <si>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</si>
  <si>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</si>
  <si>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</si>
  <si>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</si>
  <si>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</si>
  <si>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</si>
  <si>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</si>
  <si>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</si>
  <si>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</si>
  <si>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</si>
  <si>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</si>
  <si>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</si>
  <si>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</si>
  <si>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</si>
  <si>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</si>
  <si>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</si>
  <si>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</si>
  <si>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</si>
  <si>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</si>
  <si>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</si>
  <si>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</si>
  <si>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</si>
  <si>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</si>
  <si>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</si>
  <si>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</si>
  <si>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</si>
  <si>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</si>
  <si>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</si>
  <si>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</si>
  <si>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</si>
  <si>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</si>
  <si>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</si>
  <si>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</si>
  <si>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</si>
  <si>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</si>
  <si>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</si>
  <si>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</si>
  <si>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</si>
  <si>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</si>
  <si>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</si>
  <si>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</si>
  <si>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</si>
  <si>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</si>
  <si>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</si>
  <si>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</si>
  <si>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</si>
  <si>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</si>
  <si>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</si>
  <si>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</si>
  <si>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</si>
  <si>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</si>
  <si>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</si>
  <si>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</si>
  <si>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</si>
  <si>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</si>
  <si>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</si>
  <si>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</si>
  <si>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</si>
  <si>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</si>
  <si>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</si>
  <si>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</si>
  <si>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</si>
  <si>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</si>
  <si>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</si>
  <si>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</si>
  <si>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</si>
  <si>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</si>
  <si>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</si>
  <si>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</si>
  <si>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</si>
  <si>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</si>
  <si>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</si>
  <si>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</si>
  <si>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</si>
  <si>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</si>
  <si>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</si>
  <si>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</si>
  <si>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</si>
  <si>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</si>
  <si>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</si>
  <si>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</si>
  <si>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</si>
  <si>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</si>
  <si>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</si>
  <si>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</si>
  <si>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</si>
  <si>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</si>
  <si>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</si>
  <si>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</si>
  <si>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</si>
  <si>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</si>
  <si>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</si>
  <si>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</si>
  <si>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</si>
  <si>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</si>
  <si>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</si>
  <si>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</si>
  <si>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</si>
  <si>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</si>
  <si>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</si>
  <si>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</si>
  <si>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</si>
  <si>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</si>
  <si>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</si>
  <si>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</si>
  <si>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</si>
  <si>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</si>
  <si>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</si>
  <si>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</si>
  <si>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</si>
  <si>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</si>
  <si>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</si>
  <si>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</si>
  <si>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</si>
  <si>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</si>
  <si>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</si>
  <si>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</si>
  <si>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</si>
  <si>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</si>
  <si>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</si>
  <si>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</si>
  <si>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</si>
  <si>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</si>
  <si>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</si>
  <si>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</si>
  <si>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</si>
  <si>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</si>
  <si>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</si>
  <si>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</si>
  <si>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</si>
  <si>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</si>
  <si>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</si>
  <si>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</si>
  <si>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</si>
  <si>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</si>
  <si>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</si>
  <si>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</si>
  <si>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</si>
  <si>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</si>
  <si>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</si>
  <si>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</si>
  <si>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</si>
  <si>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</si>
  <si>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</si>
  <si>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</si>
  <si>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</si>
  <si>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</si>
  <si>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</si>
  <si>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</si>
  <si>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</si>
  <si>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</si>
  <si>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</si>
  <si>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</si>
  <si>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</si>
  <si>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</si>
  <si>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</si>
  <si>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</si>
  <si>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</si>
  <si>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</si>
  <si>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</si>
  <si>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</si>
  <si>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</si>
  <si>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</si>
  <si>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</si>
  <si>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</si>
  <si>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</si>
  <si>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</si>
  <si>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</si>
  <si>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</si>
  <si>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</si>
  <si>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</si>
  <si>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</si>
  <si>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</si>
  <si>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</si>
  <si>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</si>
  <si>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</si>
  <si>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</si>
  <si>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</si>
  <si>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</si>
  <si>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</si>
  <si>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</si>
  <si>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</si>
  <si>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</si>
  <si>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</si>
  <si>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</si>
  <si>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</si>
  <si>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</si>
  <si>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</si>
  <si>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</si>
  <si>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</si>
  <si>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</si>
  <si>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</si>
  <si>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</si>
  <si>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</si>
  <si>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</si>
  <si>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</si>
  <si>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</si>
  <si>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</si>
  <si>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</si>
  <si>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</si>
  <si>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</si>
  <si>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</si>
  <si>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</si>
  <si>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</si>
  <si>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</si>
  <si>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</si>
  <si>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</si>
  <si>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</si>
  <si>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</si>
  <si>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</si>
  <si>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</si>
  <si>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</si>
  <si>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</si>
  <si>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</si>
  <si>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</si>
  <si>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</si>
  <si>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</si>
  <si>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</si>
  <si>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</si>
  <si>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</si>
  <si>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</si>
  <si>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</si>
  <si>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</si>
  <si>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</si>
  <si>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</si>
  <si>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</si>
  <si>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</si>
  <si>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</si>
  <si>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</si>
  <si>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</si>
  <si>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</si>
  <si>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</si>
  <si>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</si>
  <si>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</si>
  <si>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</si>
  <si>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</si>
  <si>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</si>
  <si>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</si>
  <si>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</si>
  <si>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</si>
  <si>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</si>
  <si>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</si>
  <si>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</si>
  <si>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</si>
  <si>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</si>
  <si>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</si>
  <si>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</si>
  <si>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</si>
  <si>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</si>
  <si>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</si>
  <si>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</si>
  <si>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</si>
  <si>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</si>
  <si>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</si>
  <si>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</si>
  <si>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</si>
  <si>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</si>
  <si>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</si>
  <si>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</si>
  <si>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</si>
  <si>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</si>
  <si>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</si>
  <si>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</si>
  <si>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</si>
  <si>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</si>
  <si>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</si>
  <si>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</si>
  <si>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</si>
  <si>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</si>
  <si>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</si>
  <si>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</si>
  <si>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</si>
  <si>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</si>
  <si>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</si>
  <si>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</si>
  <si>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</si>
  <si>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</si>
  <si>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</si>
  <si>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</si>
  <si>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</si>
  <si>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</si>
  <si>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</si>
  <si>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</si>
  <si>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</si>
  <si>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</si>
  <si>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</si>
  <si>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</si>
  <si>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</si>
  <si>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</si>
  <si>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</si>
  <si>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</si>
  <si>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</si>
  <si>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</si>
  <si>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</si>
  <si>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</si>
  <si>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</si>
  <si>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</si>
  <si>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</si>
  <si>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</si>
  <si>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</si>
  <si>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</si>
  <si>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</si>
  <si>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</si>
  <si>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</si>
  <si>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</si>
  <si>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</si>
  <si>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</si>
  <si>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</si>
  <si>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</si>
  <si>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</si>
  <si>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</si>
  <si>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</si>
  <si>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</si>
  <si>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</si>
  <si>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</si>
  <si>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</si>
  <si>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</si>
  <si>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</si>
  <si>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</si>
  <si>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</si>
  <si>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</si>
  <si>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</si>
  <si>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</si>
  <si>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</si>
  <si>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</si>
  <si>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</si>
  <si>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</si>
  <si>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</si>
  <si>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</si>
  <si>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</si>
  <si>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</si>
  <si>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</si>
  <si>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</si>
  <si>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</si>
  <si>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</si>
  <si>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</si>
  <si>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</si>
  <si>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</si>
  <si>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</si>
  <si>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</si>
  <si>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</si>
  <si>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</si>
  <si>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</si>
  <si>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</si>
  <si>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</si>
  <si>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</si>
  <si>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</si>
  <si>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</si>
  <si>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</si>
  <si>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</si>
  <si>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</si>
  <si>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</si>
  <si>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</si>
  <si>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</si>
  <si>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</si>
  <si>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</si>
  <si>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</si>
  <si>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</si>
  <si>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</si>
  <si>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</si>
  <si>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</si>
  <si>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</si>
  <si>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</si>
  <si>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</si>
  <si>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</si>
  <si>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</si>
  <si>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</si>
  <si>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</si>
  <si>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</si>
  <si>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</si>
  <si>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</si>
  <si>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</si>
  <si>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</si>
  <si>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</si>
  <si>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</si>
  <si>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</si>
  <si>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</si>
  <si>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</si>
  <si>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</si>
  <si>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</si>
  <si>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</si>
  <si>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</si>
  <si>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</si>
  <si>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</si>
  <si>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</si>
  <si>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</si>
  <si>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</si>
  <si>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</si>
  <si>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</si>
  <si>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</si>
  <si>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</si>
  <si>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</si>
  <si>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</si>
  <si>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</si>
  <si>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</si>
  <si>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</si>
  <si>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</si>
  <si>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</si>
  <si>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</si>
  <si>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</si>
  <si>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</si>
  <si>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</si>
  <si>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</si>
  <si>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</si>
  <si>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</si>
  <si>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</si>
  <si>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</si>
  <si>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</si>
  <si>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</si>
  <si>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</si>
  <si>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</si>
  <si>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</si>
  <si>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</si>
  <si>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</si>
  <si>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</si>
  <si>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</si>
  <si>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</si>
  <si>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</si>
  <si>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</si>
  <si>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</si>
  <si>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</si>
  <si>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</si>
  <si>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</si>
  <si>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</si>
  <si>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</si>
  <si>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</si>
  <si>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</si>
  <si>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</si>
  <si>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</si>
  <si>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</si>
  <si>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</si>
  <si>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</si>
  <si>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</si>
  <si>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</si>
  <si>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</si>
  <si>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</si>
  <si>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</si>
  <si>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</si>
  <si>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</si>
  <si>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</si>
  <si>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</si>
  <si>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</si>
  <si>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</si>
  <si>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</si>
  <si>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</si>
  <si>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</si>
  <si>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</si>
  <si>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</si>
  <si>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</si>
  <si>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</si>
  <si>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</si>
  <si>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</si>
  <si>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</si>
  <si>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</si>
  <si>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</si>
  <si>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</si>
  <si>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</si>
  <si>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</si>
  <si>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</si>
  <si>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</si>
  <si>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</si>
  <si>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</si>
  <si>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</si>
  <si>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</si>
  <si>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</si>
  <si>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</si>
  <si>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</si>
  <si>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</si>
  <si>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</si>
  <si>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</si>
  <si>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</si>
  <si>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</si>
  <si>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</si>
  <si>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</si>
  <si>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</si>
  <si>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</si>
  <si>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</si>
  <si>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</si>
  <si>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</si>
  <si>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</si>
  <si>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</si>
  <si>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</si>
  <si>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</si>
  <si>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</si>
  <si>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</si>
  <si>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</si>
  <si>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</si>
  <si>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</si>
  <si>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</si>
  <si>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</si>
  <si>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</si>
  <si>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</si>
  <si>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</si>
  <si>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</si>
  <si>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</si>
  <si>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</si>
  <si>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</si>
  <si>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</si>
  <si>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</si>
  <si>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</si>
  <si>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</si>
  <si>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</si>
  <si>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</si>
  <si>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</si>
  <si>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</si>
  <si>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</si>
  <si>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</si>
  <si>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</si>
  <si>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</si>
  <si>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</si>
  <si>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</si>
  <si>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</si>
  <si>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</si>
  <si>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</si>
  <si>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</si>
  <si>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</si>
  <si>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</si>
  <si>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</si>
  <si>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</si>
  <si>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</si>
  <si>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</si>
  <si>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</si>
  <si>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</si>
  <si>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</si>
  <si>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</si>
  <si>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</si>
  <si>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</si>
  <si>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</si>
  <si>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</si>
  <si>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</si>
  <si>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</si>
  <si>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</si>
  <si>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</si>
  <si>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</si>
  <si>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</si>
  <si>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</si>
  <si>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</si>
  <si>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</si>
  <si>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</si>
  <si>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</si>
  <si>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</si>
  <si>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</si>
  <si>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</si>
  <si>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</si>
  <si>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</si>
  <si>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</si>
  <si>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</si>
  <si>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</si>
  <si>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</si>
  <si>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</si>
  <si>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</si>
  <si>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</si>
  <si>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</si>
  <si>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</si>
  <si>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</si>
  <si>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</si>
  <si>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</si>
  <si>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</si>
  <si>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</si>
  <si>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</si>
  <si>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</si>
  <si>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</si>
  <si>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</si>
  <si>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</si>
  <si>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</si>
  <si>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</si>
  <si>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</si>
  <si>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</si>
  <si>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</si>
  <si>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</si>
  <si>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</si>
  <si>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</si>
  <si>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</si>
  <si>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</si>
  <si>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</si>
  <si>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原規</t>
  </si>
  <si>
    <t>原子力規制委員会</t>
  </si>
  <si>
    <t>原子力検査官等研修事業</t>
    <phoneticPr fontId="5"/>
  </si>
  <si>
    <t>原子力安全人材育成センター</t>
    <rPh sb="0" eb="3">
      <t>ゲンシリョク</t>
    </rPh>
    <rPh sb="3" eb="5">
      <t>アンゼン</t>
    </rPh>
    <rPh sb="5" eb="7">
      <t>ジンザイ</t>
    </rPh>
    <rPh sb="7" eb="9">
      <t>イクセイ</t>
    </rPh>
    <phoneticPr fontId="5"/>
  </si>
  <si>
    <t>人材育成課
総合研修課
規制研修課
原子炉技術研修課</t>
    <rPh sb="0" eb="2">
      <t>ジンザイ</t>
    </rPh>
    <rPh sb="2" eb="4">
      <t>イクセイ</t>
    </rPh>
    <rPh sb="4" eb="5">
      <t>カ</t>
    </rPh>
    <rPh sb="6" eb="8">
      <t>ソウゴウ</t>
    </rPh>
    <rPh sb="8" eb="11">
      <t>ケンシュウカ</t>
    </rPh>
    <rPh sb="12" eb="14">
      <t>キセイ</t>
    </rPh>
    <rPh sb="14" eb="16">
      <t>ケンシュウ</t>
    </rPh>
    <rPh sb="16" eb="17">
      <t>カ</t>
    </rPh>
    <rPh sb="18" eb="21">
      <t>ゲンシロ</t>
    </rPh>
    <rPh sb="21" eb="23">
      <t>ギジュツ</t>
    </rPh>
    <rPh sb="23" eb="25">
      <t>ケンシュウ</t>
    </rPh>
    <rPh sb="25" eb="26">
      <t>カ</t>
    </rPh>
    <phoneticPr fontId="5"/>
  </si>
  <si>
    <t>人材育成課長　山口道夫
総合研修課長　野村優子
規制研修課長　青木一哉
原子炉技術研修課長　渡部和之</t>
    <rPh sb="0" eb="2">
      <t>ジンザイ</t>
    </rPh>
    <rPh sb="2" eb="4">
      <t>イクセイ</t>
    </rPh>
    <rPh sb="4" eb="5">
      <t>カ</t>
    </rPh>
    <rPh sb="7" eb="9">
      <t>ヤマグチ</t>
    </rPh>
    <rPh sb="9" eb="11">
      <t>ミチオ</t>
    </rPh>
    <rPh sb="12" eb="14">
      <t>ソウゴウ</t>
    </rPh>
    <rPh sb="14" eb="16">
      <t>ケンシュウ</t>
    </rPh>
    <rPh sb="16" eb="18">
      <t>カチョウ</t>
    </rPh>
    <rPh sb="19" eb="21">
      <t>ノムラ</t>
    </rPh>
    <rPh sb="21" eb="23">
      <t>ユウコ</t>
    </rPh>
    <rPh sb="24" eb="26">
      <t>キセイ</t>
    </rPh>
    <rPh sb="26" eb="28">
      <t>ケンシュウ</t>
    </rPh>
    <rPh sb="28" eb="30">
      <t>カチョウ</t>
    </rPh>
    <rPh sb="31" eb="33">
      <t>アオキ</t>
    </rPh>
    <rPh sb="33" eb="35">
      <t>カズヤ</t>
    </rPh>
    <rPh sb="36" eb="39">
      <t>ゲンシロ</t>
    </rPh>
    <rPh sb="39" eb="41">
      <t>ギジュツ</t>
    </rPh>
    <rPh sb="41" eb="43">
      <t>ケンシュウ</t>
    </rPh>
    <rPh sb="43" eb="45">
      <t>カチョウ</t>
    </rPh>
    <rPh sb="46" eb="48">
      <t>ワタナベ</t>
    </rPh>
    <rPh sb="48" eb="50">
      <t>カズユキ</t>
    </rPh>
    <phoneticPr fontId="5"/>
  </si>
  <si>
    <t>○</t>
  </si>
  <si>
    <t>特別会計に関する法律　第85条第6項
特別会計に関する法律施行令　第51条第7項第3号
特別会計に関する法律施行令　第51条第7項第18号</t>
    <phoneticPr fontId="5"/>
  </si>
  <si>
    <t>原子炉等規制法の改正による新たな検査制度のもと検査を行う検査官等を育成することを目的として、検査官等の育成体系の構築に向けた研修カリキュラム及び研修教材の開発・整備等を行うとともに、原子力施設の主要機器の模擬設備、非破壊検査装置等の特殊設備を活用した実践的な訓練を実施することで、検査官等の専門能力の向上及び検査業務の高度化を図り、原子力の安全確保に向けた人材の基盤を構築していく。</t>
    <phoneticPr fontId="5"/>
  </si>
  <si>
    <t>-</t>
    <phoneticPr fontId="5"/>
  </si>
  <si>
    <t>-</t>
    <phoneticPr fontId="5"/>
  </si>
  <si>
    <t>-</t>
    <phoneticPr fontId="5"/>
  </si>
  <si>
    <t>原子力安全業務庁費</t>
  </si>
  <si>
    <t>原子力発電施設等安全技術対策委託費</t>
  </si>
  <si>
    <t>職員旅費</t>
  </si>
  <si>
    <t>委員等旅費</t>
  </si>
  <si>
    <t>諸謝金</t>
  </si>
  <si>
    <t>-</t>
    <phoneticPr fontId="5"/>
  </si>
  <si>
    <t>-</t>
    <phoneticPr fontId="5"/>
  </si>
  <si>
    <t>-</t>
    <phoneticPr fontId="5"/>
  </si>
  <si>
    <t>予算額内で実施した研修について、受講者全員の理解度テストの点数の平均値が80点となるようにする。</t>
  </si>
  <si>
    <t>理解度テスト（合格点：100点満点中70点以上）の点数</t>
    <phoneticPr fontId="5"/>
  </si>
  <si>
    <t>予算額内で実施した研修について、受講者全員の理解度テストの点数の中央値が80点となるようにする。</t>
    <phoneticPr fontId="5"/>
  </si>
  <si>
    <t>研修直後の理解度テストの点数（中央値）</t>
    <phoneticPr fontId="5"/>
  </si>
  <si>
    <t>点</t>
    <rPh sb="0" eb="1">
      <t>テン</t>
    </rPh>
    <phoneticPr fontId="5"/>
  </si>
  <si>
    <t>-</t>
    <phoneticPr fontId="5"/>
  </si>
  <si>
    <t>予算額内で実施した研修について、受講者全員の理解度テストの点数の最頻値が80点となるようにする。</t>
  </si>
  <si>
    <t>研修直後の理解度テストの点数（最頻値）</t>
  </si>
  <si>
    <t>点</t>
    <rPh sb="0" eb="1">
      <t>テン</t>
    </rPh>
    <phoneticPr fontId="5"/>
  </si>
  <si>
    <t>予算額内で実施した研修について、受講者全員の理解度テストの合格率を90％となるようにする。</t>
    <phoneticPr fontId="5"/>
  </si>
  <si>
    <t>-</t>
  </si>
  <si>
    <t>-</t>
    <phoneticPr fontId="5"/>
  </si>
  <si>
    <t>-</t>
    <phoneticPr fontId="5"/>
  </si>
  <si>
    <t>-</t>
    <phoneticPr fontId="5"/>
  </si>
  <si>
    <t>-</t>
    <phoneticPr fontId="5"/>
  </si>
  <si>
    <t>-</t>
    <phoneticPr fontId="5"/>
  </si>
  <si>
    <t>-</t>
    <phoneticPr fontId="5"/>
  </si>
  <si>
    <t>理解度テスト（合格点：100点満点中70点以上）の点数</t>
    <phoneticPr fontId="5"/>
  </si>
  <si>
    <t xml:space="preserve">研修直後の理解度テストの点数（平均値）
</t>
    <phoneticPr fontId="5"/>
  </si>
  <si>
    <t>予算額内で実施した研修の受講人数</t>
    <phoneticPr fontId="5"/>
  </si>
  <si>
    <t>原子力安全研修所の利用者数</t>
    <phoneticPr fontId="5"/>
  </si>
  <si>
    <t>人</t>
    <rPh sb="0" eb="1">
      <t>ヒト</t>
    </rPh>
    <phoneticPr fontId="5"/>
  </si>
  <si>
    <t>百万円/人</t>
    <rPh sb="0" eb="3">
      <t>ヒャクマンエン</t>
    </rPh>
    <rPh sb="4" eb="5">
      <t>ヒト</t>
    </rPh>
    <phoneticPr fontId="5"/>
  </si>
  <si>
    <t>百万円</t>
    <rPh sb="0" eb="3">
      <t>ヒャクマンエン</t>
    </rPh>
    <phoneticPr fontId="5"/>
  </si>
  <si>
    <t>247/507</t>
  </si>
  <si>
    <t>343/655</t>
  </si>
  <si>
    <t>94/601</t>
  </si>
  <si>
    <t>93/580</t>
  </si>
  <si>
    <t>原子力に対する確かな規制を通じて、人と環境を守ること</t>
    <phoneticPr fontId="5"/>
  </si>
  <si>
    <t>新検査制度への対応を踏まえて整備した教育訓練課程に基づき研修を行い、より多くの者が理解度テストで70点以上を取り合格することにより、高い専門性や実行力を有する人材を育成し、原子力の安全確保に向けた人材の基盤の構築を行うことができる。</t>
  </si>
  <si>
    <t>高度な科学的・技術的専門能力が求められる組織として、原子力の審査・検査等の安全規制に関する高い専門性を有する人材の育成は必要不可欠であり、原子力の安全確保に向けた人材の基盤を構築することは、国民や社会のニーズにも合致するものである。</t>
  </si>
  <si>
    <t>原子力の安全確保は、組織の発足経緯を踏まえ独立性を持つ国の規制機関として責任を持って行うことが必要であり、そのための人材育成を、地方自治体、民間等に委ねることは適切ではない。</t>
  </si>
  <si>
    <t>原子力に対する確かな規制を行うためには、国が責任を持って専門能力を有する優秀な人材を育成することが必要であり、優先度の高い事業である。</t>
  </si>
  <si>
    <t>△</t>
  </si>
  <si>
    <t>有</t>
  </si>
  <si>
    <t>一般競争契約の実施に伴い、広く一般に公告を実施。事業内容が特異的である案件について結果として一者応札となった事案が発生したが、過去の実績等を十分に踏まえて支出先の選定を行った。</t>
  </si>
  <si>
    <t>本事業は、我が国の原子力の安全確保のため、原子力規制委員会職員自らの能力・専門性向上のために行うものであり、国が全額負担することが妥当である。</t>
  </si>
  <si>
    <t>研修実施については、高度な専門機器を用いた研修を実施しているため、コストの水準は妥当と考えられる。原子力安全研修所については、賃借料を減額でき、適切なコスト水準を達成できた。</t>
  </si>
  <si>
    <t>中間段階での支出において、経済性・競争性が確保されていることなど、合理的なものとなっているかについて、必要に応じ指導・確認している。一方、随意契約の場合には、契約先の規定に基づく合理的な手続が行われているかを確認している。</t>
  </si>
  <si>
    <t>高い専門性や実行力を有する人材の育成のための研修教材の作成や研修の実施、原子力安全研修所の運営等、当該事業の目的に即して真に必要な経費に限定している。</t>
  </si>
  <si>
    <t>必要な活動内容及びその諸経費が過大なものとならぬよう、点検・確認を行うことで、コスト削減や効率化を図っている。</t>
  </si>
  <si>
    <t>研修受講者の習熟度を測るために成果指標の根拠として理解度テスト点を採用し、更に平均値、中央値、最頻値、合格率を用いて実態を評価することとした。その成果実績は成果目標に見合ったものとなった。</t>
  </si>
  <si>
    <t>審査・検査等の安全規制に関する高い専門性を有する人材の育成は、国の規制機関として責任を持って行うものであるものの、より専門的な知見を有する機関を活用することも必要不可欠であり、委託・請負を活用して実施することが適切である。</t>
  </si>
  <si>
    <t>予算額内で実施した研修の受講人数、原子力安全研修所の利用者数ともに当初見込みと同等の活動実績を得ることができた。</t>
  </si>
  <si>
    <t>請負先の選定に際しては、一般競争入札により競争性を確保し、事業内容に適した者から選定することとし、真に必要な経費に限定している。一者応札となった事業については、該当業者の過去の実績等を踏まえ適正に落札者の選定を行っており、当該予算は適切に執行されていると考える。成果実績や活動実績も目標値や当初見込みに準じたものとなった。
総じて、本事業は、職員の専門性の向上のために有効に活用されており、当該予算は適切に執行されている。引き続き本事業を行い原子力の安全確保を行う人材の基盤を構築することに寄与していきたい。</t>
  </si>
  <si>
    <t>0710</t>
    <phoneticPr fontId="5"/>
  </si>
  <si>
    <t>0560</t>
    <phoneticPr fontId="5"/>
  </si>
  <si>
    <t>0349</t>
    <phoneticPr fontId="5"/>
  </si>
  <si>
    <t>新24-0038</t>
    <phoneticPr fontId="5"/>
  </si>
  <si>
    <t>0023</t>
    <phoneticPr fontId="5"/>
  </si>
  <si>
    <t>（0058）</t>
    <phoneticPr fontId="5"/>
  </si>
  <si>
    <t>(0092)</t>
    <phoneticPr fontId="5"/>
  </si>
  <si>
    <t>0109</t>
    <phoneticPr fontId="5"/>
  </si>
  <si>
    <t>0005</t>
    <phoneticPr fontId="5"/>
  </si>
  <si>
    <t>0010</t>
    <phoneticPr fontId="5"/>
  </si>
  <si>
    <t>0018</t>
    <phoneticPr fontId="5"/>
  </si>
  <si>
    <t>0019</t>
    <phoneticPr fontId="5"/>
  </si>
  <si>
    <t>0016</t>
    <phoneticPr fontId="5"/>
  </si>
  <si>
    <t>0017</t>
    <phoneticPr fontId="5"/>
  </si>
  <si>
    <t>0015</t>
    <phoneticPr fontId="5"/>
  </si>
  <si>
    <t>0016</t>
    <phoneticPr fontId="5"/>
  </si>
  <si>
    <t>0020</t>
    <phoneticPr fontId="5"/>
  </si>
  <si>
    <t>原子力規制委員会職員の人材育成の基本方針（平成26年6月25日）
原子力規制委員会第２期中期目標（令和2年2月5日）</t>
    <phoneticPr fontId="5"/>
  </si>
  <si>
    <t>独立性・中立性・透明性の確保と組織体制の充実</t>
    <rPh sb="0" eb="3">
      <t>ドクリツセイ</t>
    </rPh>
    <rPh sb="4" eb="7">
      <t>チュウリツセイ</t>
    </rPh>
    <rPh sb="8" eb="11">
      <t>トウメイセイ</t>
    </rPh>
    <rPh sb="12" eb="14">
      <t>カクホ</t>
    </rPh>
    <rPh sb="15" eb="17">
      <t>ソシキ</t>
    </rPh>
    <rPh sb="17" eb="19">
      <t>タイセイ</t>
    </rPh>
    <rPh sb="20" eb="22">
      <t>ジュウジツ</t>
    </rPh>
    <phoneticPr fontId="5"/>
  </si>
  <si>
    <t>人</t>
    <rPh sb="0" eb="1">
      <t>ニン</t>
    </rPh>
    <phoneticPr fontId="5"/>
  </si>
  <si>
    <t>-</t>
    <phoneticPr fontId="5"/>
  </si>
  <si>
    <t>-</t>
    <phoneticPr fontId="5"/>
  </si>
  <si>
    <t>-</t>
    <phoneticPr fontId="5"/>
  </si>
  <si>
    <t>（株）タツノ</t>
    <phoneticPr fontId="5"/>
  </si>
  <si>
    <t>土地建物賃借料、維持管理費等</t>
    <phoneticPr fontId="5"/>
  </si>
  <si>
    <t>大成有楽不動産（株）</t>
    <rPh sb="0" eb="1">
      <t>オオ</t>
    </rPh>
    <rPh sb="2" eb="4">
      <t>ユウラク</t>
    </rPh>
    <rPh sb="4" eb="7">
      <t>フドウサン</t>
    </rPh>
    <rPh sb="7" eb="10">
      <t>カブ</t>
    </rPh>
    <phoneticPr fontId="5"/>
  </si>
  <si>
    <t>清掃業務、警備業務、運営業務等</t>
    <rPh sb="0" eb="2">
      <t>セイソウ</t>
    </rPh>
    <rPh sb="2" eb="4">
      <t>ギョウム</t>
    </rPh>
    <rPh sb="5" eb="7">
      <t>ケイビ</t>
    </rPh>
    <rPh sb="7" eb="9">
      <t>ギョウム</t>
    </rPh>
    <rPh sb="10" eb="12">
      <t>ウンエイ</t>
    </rPh>
    <rPh sb="12" eb="14">
      <t>ギョウム</t>
    </rPh>
    <rPh sb="14" eb="15">
      <t>トウ</t>
    </rPh>
    <phoneticPr fontId="5"/>
  </si>
  <si>
    <t>-</t>
    <phoneticPr fontId="5"/>
  </si>
  <si>
    <t>研修の実施（状態監視）</t>
    <phoneticPr fontId="5"/>
  </si>
  <si>
    <t>（株）テクノファ</t>
  </si>
  <si>
    <t>三菱重工業（株）</t>
  </si>
  <si>
    <t>研修の実施（（PＷＲ）原子炉設備等、計４科目）</t>
  </si>
  <si>
    <t>日立ＧＥニュークリア・エナジー（株）</t>
  </si>
  <si>
    <t>研修の実施（機械・電気設備等、計６科目）</t>
  </si>
  <si>
    <t>公益財団法人　放射線計測協会</t>
  </si>
  <si>
    <t>研修の実施（放射線測定及び放射線防護研修（講義））</t>
  </si>
  <si>
    <t>研修の実施（放射線測定及び放射線防護研修（実習））</t>
  </si>
  <si>
    <t>研修の実施（放射線防護の講義（第2期原子力検査官基礎研修（経験者採用コース））</t>
  </si>
  <si>
    <t>（株）ペスコ</t>
  </si>
  <si>
    <t>研修の実施（リスクコミュニケーション実践研修）</t>
  </si>
  <si>
    <t>（株）電通パブリックリレーションズ</t>
  </si>
  <si>
    <t>研修の実施（メディアとの接点研修）</t>
  </si>
  <si>
    <t>研修の実施（メディアトレーニング研修）</t>
  </si>
  <si>
    <t>（株）ＩＨＩ</t>
  </si>
  <si>
    <t>研修の実施（溶接技術）</t>
  </si>
  <si>
    <t>（株）アヴァンティスタッフ</t>
  </si>
  <si>
    <t>研修の実施（英語ビジネスeメール研修）</t>
  </si>
  <si>
    <t>公益社団法人　日本アイソトープ協会</t>
  </si>
  <si>
    <t>研修の実施（放射性同位元素等に関する規制概論（放射性同位元素等の取扱い）研修）</t>
  </si>
  <si>
    <t>株式会社　労働調査会</t>
  </si>
  <si>
    <t>研修の実施（労働安全とその防護方法の基礎研修）</t>
  </si>
  <si>
    <t>研修の実施（被規制者との効果的なコミュニケーション研修）</t>
  </si>
  <si>
    <t>旭化成エンジニアリング株式会社</t>
    <phoneticPr fontId="5"/>
  </si>
  <si>
    <t>非破壊検査（株）</t>
    <phoneticPr fontId="5"/>
  </si>
  <si>
    <t>研修の実施（非破壊検査技術）</t>
    <phoneticPr fontId="5"/>
  </si>
  <si>
    <t>研修の実施（第1期緊急自動車研修）</t>
    <phoneticPr fontId="5"/>
  </si>
  <si>
    <t>自動車安全運転センター安全運転中央研修所</t>
    <phoneticPr fontId="5"/>
  </si>
  <si>
    <t>自動車安全運転センター安全運転中央研修所</t>
    <phoneticPr fontId="5"/>
  </si>
  <si>
    <t>研修の実施（第2期緊急自動車研修）</t>
    <phoneticPr fontId="5"/>
  </si>
  <si>
    <t>能美防災株式会社</t>
    <phoneticPr fontId="5"/>
  </si>
  <si>
    <t>（株）テクノファ</t>
    <phoneticPr fontId="5"/>
  </si>
  <si>
    <t>-</t>
    <phoneticPr fontId="5"/>
  </si>
  <si>
    <t>-</t>
    <phoneticPr fontId="5"/>
  </si>
  <si>
    <t>-</t>
    <phoneticPr fontId="5"/>
  </si>
  <si>
    <t>-</t>
    <phoneticPr fontId="5"/>
  </si>
  <si>
    <t>執行額（原子力安全研修所の運営費用を除く)
／予算額内で実施した研修の受講人数</t>
  </si>
  <si>
    <t>執行額(原子力安全研修所の運営費用)
／原子力安全研修所の利用者数</t>
  </si>
  <si>
    <t>92/604</t>
    <phoneticPr fontId="5"/>
  </si>
  <si>
    <t>227/769</t>
    <phoneticPr fontId="5"/>
  </si>
  <si>
    <t>-</t>
    <phoneticPr fontId="5"/>
  </si>
  <si>
    <t>A.（株）タツノ</t>
    <phoneticPr fontId="5"/>
  </si>
  <si>
    <t>賃借料</t>
    <phoneticPr fontId="5"/>
  </si>
  <si>
    <t>外注費</t>
    <phoneticPr fontId="5"/>
  </si>
  <si>
    <t>土地建物及び什器備品賃借料</t>
    <phoneticPr fontId="5"/>
  </si>
  <si>
    <t>大成有楽不動産（株）</t>
    <phoneticPr fontId="5"/>
  </si>
  <si>
    <t>B.大成有楽不動産（株）</t>
    <phoneticPr fontId="5"/>
  </si>
  <si>
    <t>維持管理費</t>
    <phoneticPr fontId="5"/>
  </si>
  <si>
    <t>光熱費</t>
    <phoneticPr fontId="5"/>
  </si>
  <si>
    <t>建物各種設備点検管理費、賃借物件の清掃業務、警備業務、運営業務等</t>
    <phoneticPr fontId="5"/>
  </si>
  <si>
    <t>通話及び回線等料金、コピー及びプリンタ消耗品費等</t>
    <phoneticPr fontId="5"/>
  </si>
  <si>
    <t>C.旭化成エンジニアリング（株）</t>
    <phoneticPr fontId="5"/>
  </si>
  <si>
    <t>人件費</t>
  </si>
  <si>
    <t>人件費</t>
    <phoneticPr fontId="5"/>
  </si>
  <si>
    <t>研修の実施（施設管理（状態監視））</t>
    <phoneticPr fontId="5"/>
  </si>
  <si>
    <t>D.日立ＧＥニュークリア・エナジー（株）</t>
    <phoneticPr fontId="5"/>
  </si>
  <si>
    <t>人件費</t>
    <phoneticPr fontId="5"/>
  </si>
  <si>
    <t>E.自動車安全運転センター安全運転中央研修所</t>
    <phoneticPr fontId="5"/>
  </si>
  <si>
    <t>F. 能美防災株式会社</t>
    <phoneticPr fontId="5"/>
  </si>
  <si>
    <t>人件費</t>
    <phoneticPr fontId="5"/>
  </si>
  <si>
    <t>研修の実施（火災対策専門官等実務研修）</t>
    <phoneticPr fontId="5"/>
  </si>
  <si>
    <t>空気式呼吸具他レンタル</t>
    <phoneticPr fontId="5"/>
  </si>
  <si>
    <t>G.公益財団法人　放射線計測協会</t>
    <phoneticPr fontId="5"/>
  </si>
  <si>
    <t>請負費</t>
  </si>
  <si>
    <t>請負費</t>
    <phoneticPr fontId="5"/>
  </si>
  <si>
    <t>研修の実施（放射線測定及び放射線防護研修）</t>
    <phoneticPr fontId="5"/>
  </si>
  <si>
    <t>研修の実施（放射線測定及び放射線防護研修（講義））</t>
    <phoneticPr fontId="5"/>
  </si>
  <si>
    <t>研修の実施（核燃料サイクル施設の放射線防護の研修）</t>
    <phoneticPr fontId="5"/>
  </si>
  <si>
    <t>研修の実施（放射線測定及び放射線防護研修（実習））</t>
    <phoneticPr fontId="5"/>
  </si>
  <si>
    <t>研修の実施（放射線防護の講義（第1期原子力検査官基礎研修（経験者採用コース））</t>
    <phoneticPr fontId="5"/>
  </si>
  <si>
    <t>研修の実施（放射線防護の講義（第2期原子力検査官基礎研修（経験者採用コース））</t>
    <phoneticPr fontId="5"/>
  </si>
  <si>
    <t>研修の実施（（ＢＷＲ）原子炉設備等、計４科目）</t>
    <phoneticPr fontId="5"/>
  </si>
  <si>
    <t>研修の実施（火災対策専門官等実務研修）</t>
    <phoneticPr fontId="5"/>
  </si>
  <si>
    <t>研修の実施（品質保証プログラム）</t>
    <phoneticPr fontId="5"/>
  </si>
  <si>
    <t>研修の実施（放射線測定及び放射線防護研修）</t>
    <phoneticPr fontId="5"/>
  </si>
  <si>
    <t>研修の実施（核燃料サイクル施設の放射線防護の研修）</t>
    <phoneticPr fontId="5"/>
  </si>
  <si>
    <t>研修の実施（放射線防護の講義（第1期原子力検査官基礎研修（経験者採用コース））</t>
    <phoneticPr fontId="5"/>
  </si>
  <si>
    <t>研修の実施（リスクコミュニケーション入門研修）</t>
    <phoneticPr fontId="5"/>
  </si>
  <si>
    <t>研修の実施（燃料加工及び再処理施設の研修）</t>
    <phoneticPr fontId="5"/>
  </si>
  <si>
    <t>研修の実施（被規制者とのコミュニケーションスキルアップ研修（中級継続））</t>
    <phoneticPr fontId="5"/>
  </si>
  <si>
    <t>研修の実施（品質保証入門）</t>
    <phoneticPr fontId="5"/>
  </si>
  <si>
    <t>研修の実施（放射性同位元素等に関する規制概論（情報セキュリティの基礎））</t>
    <phoneticPr fontId="5"/>
  </si>
  <si>
    <t>-</t>
    <phoneticPr fontId="5"/>
  </si>
  <si>
    <t>-</t>
    <phoneticPr fontId="5"/>
  </si>
  <si>
    <t>101/431</t>
    <phoneticPr fontId="5"/>
  </si>
  <si>
    <t>‐</t>
  </si>
  <si>
    <t>研修の実施（核燃料サイクル施設の火災防護研修）</t>
    <phoneticPr fontId="5"/>
  </si>
  <si>
    <t>ベルリッツ・ジャパン（株）</t>
    <phoneticPr fontId="5"/>
  </si>
  <si>
    <t>研修の実施（海外赴任前集中英語研修）</t>
    <phoneticPr fontId="5"/>
  </si>
  <si>
    <t>-</t>
    <phoneticPr fontId="5"/>
  </si>
  <si>
    <t>国立研究開発法人日本原子力研究開発機構　敦賀事業本部</t>
    <phoneticPr fontId="5"/>
  </si>
  <si>
    <t>研修の実施（FBRプラント維持管理）</t>
    <phoneticPr fontId="5"/>
  </si>
  <si>
    <t>その他</t>
  </si>
  <si>
    <t>一般管理費等</t>
  </si>
  <si>
    <t>印刷製本費</t>
  </si>
  <si>
    <t>教材印刷</t>
  </si>
  <si>
    <t>旅費</t>
  </si>
  <si>
    <t>講師交通費、講師宿泊費</t>
  </si>
  <si>
    <t>研修の実施（機械・電気設備等、計６科目）、（（ＢＷＲ）原子炉設備等、計４科目）</t>
    <phoneticPr fontId="5"/>
  </si>
  <si>
    <t>研修の実施（第1期緊急自動車研修）（第2期緊急自動車研修）</t>
    <phoneticPr fontId="5"/>
  </si>
  <si>
    <t>借料及び損料</t>
    <phoneticPr fontId="5"/>
  </si>
  <si>
    <t>備品費・消耗品費</t>
  </si>
  <si>
    <t>放水訓練用機材、実験用消火剤購入</t>
  </si>
  <si>
    <t>原子力検査官を含む原子力規制委員会職員の育成のための研修カリキュラムや研修教材の開発・整備、高度な専門性を有する人材の育成に係る調査等を行うとともに、原子力施設の主要機器模型等を活用した実践的な訓練を実施し、原子力検査官等の専門能力や規制業務の専門性を高め、原子力の安全確保に貢献する。
また、国が整備した訓練施設の運営及び設備の維持管理業務等、訓練実施環境の整備を行う。
 ※平成30年度より、前身の「原子力安全研修事業」に、平成29年度までの「原子力保安検査官等訓練設備整備事業」を統合し、本事業としている。</t>
    <phoneticPr fontId="5"/>
  </si>
  <si>
    <t>研修直後の理解度テストの合格率 （計算式：（予算額内で実施した研修での理解度テストの合格者数）/（予算額内で実施した研修のうち理解度テストを実施した研修の受講者数）×100）</t>
    <phoneticPr fontId="5"/>
  </si>
  <si>
    <t>※1　平成29年度まで「原子力安全研修事業」、平成30年度から「原子力検査官等研修事業」に事業名変更
※2　平成29年度公開プロセス　原子力保安検査官等訓練設備整備事業（レビューシート：015）　評価結果　【事業全体の抜本的な改善】
＜取りまとめコメント＞
１．事業の課題や問題点
（事業内容・成果について）
 原子力安全研修所の設備を用いた研修は基礎的な内容中心とならざるを得ないように見受けられ、保安検査官育成に当たり、高度な研修を行い得ないのではないか。
 成果目標・成果指標について、現状の研修受講者数は初期的アウトカムであり、真に事業の有効性を測れないのではないか。
 稼働率低水準の改善策として示された内容は制度改革に依存しており、稼働率が極めて低い水準であることの要因分析が充分になされていないのではないか。
（予算執行について）
 原子力安全研修所の1坪当たり月額賃料約12,000円は同程度の倉庫の相場と比較して高額ではないか。
２．改善の手法や事業見直しの方向性
（事業内容・成果について）
 民間事業者やメーカーの技術レベルに対応できる検査官を育成するためには、民間事業者等の設備やノウハウも活用した新たな研修メニューを検討するなどし、新たな検査制度や放射線取扱の実地とも結びつくものとなるよう抜本的に見直すべき。
 成果目標・成果指標について、研修受講者の習熟度を指標として事業の有効性を測るべき。また、研修所の稼働率についても指標に含めるべき。
 稼働率低水準の要因を分析・検証したうえで、原子力安全確保のためにこの事業の果たす役割は何かを考え、政策レベルの観点から事業の抜本的見直しを図るべき。
（予算執行について）
 委託契約内容を確認した上で、賃料の減額交渉や移転の可能性についても探るべき。施設の賃料を落とすことで、研修そのものにより多くの投資が可能となる。
＜対応状況＞
（事業内容・成果について）
・原子力保安検査官等訓練設備整備事業を原子力安全研修事業に統合して、原子力検査官等研修事業とした。 ・以前からの民間事業者等の活用に加え、任用資格に係る教育訓練課程の中に積極的に民間事業者等を活用した研修メニューを取り入れた。・研修受講者の習熟度を示す理解度テストの点数を成果指標に加えた。・原子力安全研修所の稼働率については、平成29年度の稼働率は63％、平成30年度は66.8％、令和元年度は69.6％を達成した。令和2年度は新型コロナウイルス感染症対策に伴う緊急事態宣言等のため出張に制限がかかり、研修所での研修が一部中止・変更となり、稼働率が42.8％となった。
（予算執行について）
・契約先と交渉を行い、平成30年度分は平成29年度分に比べ、賃借料を約4100万円減額できた。令和2年度も平成30年度、令和元年度と同水準を維持した。</t>
    <rPh sb="1035" eb="1037">
      <t>レイワ</t>
    </rPh>
    <rPh sb="1068" eb="1070">
      <t>シュッチョウ</t>
    </rPh>
    <rPh sb="1071" eb="1073">
      <t>セイゲン</t>
    </rPh>
    <rPh sb="1078" eb="1081">
      <t>ケンシュウジョ</t>
    </rPh>
    <rPh sb="1183" eb="1185">
      <t>レイワ</t>
    </rPh>
    <rPh sb="1185" eb="1188">
      <t>ガンネンド</t>
    </rPh>
    <phoneticPr fontId="5"/>
  </si>
  <si>
    <t>119/782</t>
    <phoneticPr fontId="5"/>
  </si>
  <si>
    <t xml:space="preserve">・カリキュラム及び指導方法を適切に見直す等を行い、規程の改善・充実化を図ったか。
・規制実務を担うことができる人材を継続的に確保・育成するために、教育訓練課程を受講させる等して、任用資格を付与できたか。
・研修の質の向上に向けて教授法や研修評価手法などについて、調査・検討を行い、令和３年度から試行するための手法を特定できたか。
</t>
    <rPh sb="7" eb="8">
      <t>オヨ</t>
    </rPh>
    <rPh sb="9" eb="11">
      <t>シドウ</t>
    </rPh>
    <rPh sb="11" eb="13">
      <t>ホウホウ</t>
    </rPh>
    <rPh sb="14" eb="16">
      <t>テキセツ</t>
    </rPh>
    <rPh sb="17" eb="19">
      <t>ミナオ</t>
    </rPh>
    <rPh sb="20" eb="21">
      <t>トウ</t>
    </rPh>
    <rPh sb="22" eb="23">
      <t>オコナ</t>
    </rPh>
    <rPh sb="25" eb="27">
      <t>キテイ</t>
    </rPh>
    <rPh sb="28" eb="30">
      <t>カイゼン</t>
    </rPh>
    <rPh sb="31" eb="34">
      <t>ジュウジツカ</t>
    </rPh>
    <rPh sb="35" eb="36">
      <t>ハカ</t>
    </rPh>
    <rPh sb="42" eb="44">
      <t>キセイ</t>
    </rPh>
    <rPh sb="44" eb="46">
      <t>ジツム</t>
    </rPh>
    <rPh sb="47" eb="48">
      <t>ニナ</t>
    </rPh>
    <rPh sb="55" eb="57">
      <t>ジンザイ</t>
    </rPh>
    <rPh sb="58" eb="61">
      <t>ケイゾクテキ</t>
    </rPh>
    <rPh sb="62" eb="64">
      <t>カクホ</t>
    </rPh>
    <rPh sb="65" eb="67">
      <t>イクセイ</t>
    </rPh>
    <rPh sb="73" eb="75">
      <t>キョウイク</t>
    </rPh>
    <rPh sb="75" eb="79">
      <t>クンレンカテイ</t>
    </rPh>
    <rPh sb="80" eb="82">
      <t>ジュコウ</t>
    </rPh>
    <rPh sb="85" eb="86">
      <t>トウ</t>
    </rPh>
    <rPh sb="89" eb="91">
      <t>ニンヨウ</t>
    </rPh>
    <rPh sb="91" eb="93">
      <t>シカク</t>
    </rPh>
    <rPh sb="94" eb="96">
      <t>フヨ</t>
    </rPh>
    <rPh sb="103" eb="105">
      <t>ケンシュウ</t>
    </rPh>
    <rPh sb="106" eb="107">
      <t>シツ</t>
    </rPh>
    <rPh sb="108" eb="110">
      <t>コウジョウ</t>
    </rPh>
    <rPh sb="111" eb="112">
      <t>ム</t>
    </rPh>
    <rPh sb="114" eb="117">
      <t>キョウジュホウ</t>
    </rPh>
    <rPh sb="118" eb="120">
      <t>ケンシュウ</t>
    </rPh>
    <rPh sb="120" eb="122">
      <t>ヒョウカ</t>
    </rPh>
    <rPh sb="122" eb="124">
      <t>シュホウ</t>
    </rPh>
    <rPh sb="131" eb="133">
      <t>チョウサ</t>
    </rPh>
    <rPh sb="134" eb="136">
      <t>ケントウ</t>
    </rPh>
    <rPh sb="137" eb="138">
      <t>オコナ</t>
    </rPh>
    <rPh sb="140" eb="142">
      <t>レイワ</t>
    </rPh>
    <rPh sb="143" eb="145">
      <t>ネンド</t>
    </rPh>
    <rPh sb="147" eb="149">
      <t>シコウ</t>
    </rPh>
    <rPh sb="154" eb="156">
      <t>シュホウ</t>
    </rPh>
    <rPh sb="157" eb="159">
      <t>トクテイ</t>
    </rPh>
    <phoneticPr fontId="5"/>
  </si>
  <si>
    <t>令和3年度</t>
    <phoneticPr fontId="5"/>
  </si>
  <si>
    <t>育成については、集中型教育訓練課程に係る運用上改善が必要な事項として、研修期間及びOJTの見直しを行うなど、課程の改善・充実化を図った。また、規制実務を担うことができる人材を継続的に確保・育成するために、5月から第3期集中型訓練生17名に対して教育訓練課程を開始し、昨年度から教育訓練課程を受講していた第2期集中型訓練生7名について、任用資格を付与した。なお、研修の質の向上に向けた取り組みとして、教授法や研修評価手法について調査・検討を行った。</t>
    <phoneticPr fontId="5"/>
  </si>
  <si>
    <t>これまでに本事業で作成した研修教材も含めて令和２年度の研修を実施しており、成果物は十分に活用された。また、今後の任用資格に係る教育訓練課程の研修でも継続して活用される予定である。
また、原子力安全研修所の稼働率は、新型コロナウイルス感染症対策に伴う対応のため研修所での研修が一部中止・変更となり、稼働率が42.8％となった。</t>
    <rPh sb="21" eb="23">
      <t>レイワ</t>
    </rPh>
    <rPh sb="53" eb="55">
      <t>コンゴ</t>
    </rPh>
    <rPh sb="74" eb="76">
      <t>ケイゾク</t>
    </rPh>
    <rPh sb="124" eb="126">
      <t>タイオウ</t>
    </rPh>
    <rPh sb="129" eb="132">
      <t>ケンシュウジョ</t>
    </rPh>
    <rPh sb="134" eb="136">
      <t>ケンシュウ</t>
    </rPh>
    <rPh sb="137" eb="139">
      <t>イチブ</t>
    </rPh>
    <rPh sb="139" eb="141">
      <t>チュウシ</t>
    </rPh>
    <rPh sb="142" eb="144">
      <t>ヘンコウ</t>
    </rPh>
    <rPh sb="148" eb="151">
      <t>カドウリツ</t>
    </rPh>
    <phoneticPr fontId="5"/>
  </si>
  <si>
    <t>一者応札となった件については、今後、入札公告期間の長期化、説明会参加者への広範な呼びかけ等の工夫を行うことで、より一層競争性の確保を図っていきたい。また、研修の有効性については教授法や研修評価手法について調査・検討を行った。引き続き検討中であり試行を行っていきたい。</t>
    <rPh sb="88" eb="90">
      <t>キョウジュ</t>
    </rPh>
    <rPh sb="90" eb="91">
      <t>ホウ</t>
    </rPh>
    <rPh sb="92" eb="94">
      <t>ケンシュウ</t>
    </rPh>
    <rPh sb="94" eb="96">
      <t>ヒョウカ</t>
    </rPh>
    <rPh sb="96" eb="98">
      <t>シュホウ</t>
    </rPh>
    <rPh sb="105" eb="107">
      <t>ケントウ</t>
    </rPh>
    <rPh sb="108" eb="109">
      <t>オコナ</t>
    </rPh>
    <rPh sb="112" eb="113">
      <t>ヒ</t>
    </rPh>
    <rPh sb="114" eb="115">
      <t>ツヅ</t>
    </rPh>
    <rPh sb="116" eb="119">
      <t>ケントウチュウ</t>
    </rPh>
    <rPh sb="122" eb="124">
      <t>シコウ</t>
    </rPh>
    <rPh sb="125" eb="126">
      <t>オコナ</t>
    </rPh>
    <phoneticPr fontId="5"/>
  </si>
  <si>
    <t>職員の確保と育成に当たり、適切な研修実施のため年度研修計画を作成し、研修の年間受講者延べ人数2500人を目標とする</t>
    <rPh sb="3" eb="5">
      <t>カクホ</t>
    </rPh>
    <rPh sb="6" eb="8">
      <t>イクセイ</t>
    </rPh>
    <rPh sb="9" eb="10">
      <t>ア</t>
    </rPh>
    <rPh sb="13" eb="15">
      <t>テキセツ</t>
    </rPh>
    <rPh sb="16" eb="18">
      <t>ケンシュウ</t>
    </rPh>
    <rPh sb="18" eb="20">
      <t>ジッシ</t>
    </rPh>
    <rPh sb="23" eb="25">
      <t>ネンド</t>
    </rPh>
    <rPh sb="25" eb="27">
      <t>ケンシュウ</t>
    </rPh>
    <rPh sb="27" eb="29">
      <t>ケイカク</t>
    </rPh>
    <rPh sb="30" eb="32">
      <t>サクセイ</t>
    </rPh>
    <rPh sb="34" eb="36">
      <t>ケンシュウ</t>
    </rPh>
    <rPh sb="37" eb="39">
      <t>ネンカン</t>
    </rPh>
    <rPh sb="39" eb="42">
      <t>ジュコウシャ</t>
    </rPh>
    <rPh sb="42" eb="43">
      <t>ノ</t>
    </rPh>
    <rPh sb="44" eb="46">
      <t>ニンズウ</t>
    </rPh>
    <rPh sb="50" eb="51">
      <t>ニン</t>
    </rPh>
    <rPh sb="52" eb="54">
      <t>モクヒョウ</t>
    </rPh>
    <phoneticPr fontId="5"/>
  </si>
  <si>
    <t>・カリキュラム、指導方法等を見直し、規程の改善・充実を図る。
・教育訓練過程を実施するとともに、運用上改善が必要な事項を抽出し、改善策の検討を行う。
・研修の質の向上に向けて教授法や研修評価手法などについて、調査・検討を行い令和３年度試行するために手法を特定する。</t>
    <rPh sb="8" eb="10">
      <t>シドウ</t>
    </rPh>
    <rPh sb="10" eb="12">
      <t>ホウホウ</t>
    </rPh>
    <rPh sb="12" eb="13">
      <t>トウ</t>
    </rPh>
    <rPh sb="14" eb="16">
      <t>ミナオ</t>
    </rPh>
    <rPh sb="18" eb="20">
      <t>キテイ</t>
    </rPh>
    <rPh sb="21" eb="23">
      <t>カイゼン</t>
    </rPh>
    <rPh sb="24" eb="26">
      <t>ジュウジツ</t>
    </rPh>
    <rPh sb="27" eb="28">
      <t>ハカ</t>
    </rPh>
    <rPh sb="32" eb="34">
      <t>キョウイク</t>
    </rPh>
    <rPh sb="34" eb="36">
      <t>クンレン</t>
    </rPh>
    <rPh sb="36" eb="38">
      <t>カテイ</t>
    </rPh>
    <rPh sb="39" eb="41">
      <t>ジッシ</t>
    </rPh>
    <rPh sb="48" eb="51">
      <t>ウンヨウジョウ</t>
    </rPh>
    <rPh sb="51" eb="53">
      <t>カイゼン</t>
    </rPh>
    <rPh sb="54" eb="56">
      <t>ヒツヨウ</t>
    </rPh>
    <rPh sb="57" eb="59">
      <t>ジコウ</t>
    </rPh>
    <rPh sb="60" eb="62">
      <t>チュウシュツ</t>
    </rPh>
    <rPh sb="64" eb="66">
      <t>カイゼン</t>
    </rPh>
    <rPh sb="66" eb="67">
      <t>サク</t>
    </rPh>
    <rPh sb="68" eb="70">
      <t>ケントウ</t>
    </rPh>
    <rPh sb="71" eb="72">
      <t>オコナ</t>
    </rPh>
    <rPh sb="76" eb="78">
      <t>ケンシュウ</t>
    </rPh>
    <rPh sb="79" eb="80">
      <t>シツ</t>
    </rPh>
    <rPh sb="81" eb="83">
      <t>コウジョウ</t>
    </rPh>
    <rPh sb="84" eb="85">
      <t>ム</t>
    </rPh>
    <rPh sb="87" eb="90">
      <t>キョウジュホウ</t>
    </rPh>
    <rPh sb="91" eb="93">
      <t>ケンシュウ</t>
    </rPh>
    <rPh sb="93" eb="95">
      <t>ヒョウカ</t>
    </rPh>
    <rPh sb="95" eb="97">
      <t>シュホウ</t>
    </rPh>
    <rPh sb="104" eb="106">
      <t>チョウサ</t>
    </rPh>
    <rPh sb="107" eb="109">
      <t>ケントウ</t>
    </rPh>
    <rPh sb="110" eb="111">
      <t>オコナ</t>
    </rPh>
    <rPh sb="112" eb="114">
      <t>レイワ</t>
    </rPh>
    <rPh sb="117" eb="119">
      <t>シコウ</t>
    </rPh>
    <phoneticPr fontId="5"/>
  </si>
  <si>
    <t>原子力規制人材の育成</t>
    <rPh sb="0" eb="3">
      <t>ゲンシリョク</t>
    </rPh>
    <rPh sb="3" eb="5">
      <t>キセイ</t>
    </rPh>
    <rPh sb="5" eb="7">
      <t>ジンザイ</t>
    </rPh>
    <rPh sb="8" eb="10">
      <t>イクセイ</t>
    </rPh>
    <phoneticPr fontId="5"/>
  </si>
  <si>
    <t>事業規模が予定を下回ったこと、契約差額によるものに加え、新型コロナウイルス感染症対策に伴い研修を中止・変更したことによるもの。</t>
    <rPh sb="0" eb="2">
      <t>ジギョウ</t>
    </rPh>
    <rPh sb="2" eb="4">
      <t>キボ</t>
    </rPh>
    <rPh sb="5" eb="7">
      <t>ヨテイ</t>
    </rPh>
    <rPh sb="8" eb="10">
      <t>シタマワ</t>
    </rPh>
    <rPh sb="15" eb="17">
      <t>ケイヤク</t>
    </rPh>
    <rPh sb="17" eb="19">
      <t>サガク</t>
    </rPh>
    <rPh sb="25" eb="26">
      <t>クワ</t>
    </rPh>
    <rPh sb="28" eb="30">
      <t>シンガタ</t>
    </rPh>
    <rPh sb="37" eb="40">
      <t>カンセンショウ</t>
    </rPh>
    <rPh sb="40" eb="42">
      <t>タイサク</t>
    </rPh>
    <rPh sb="43" eb="44">
      <t>トモナ</t>
    </rPh>
    <rPh sb="45" eb="47">
      <t>ケンシュウ</t>
    </rPh>
    <rPh sb="48" eb="50">
      <t>チュウシ</t>
    </rPh>
    <rPh sb="51" eb="53">
      <t>ヘンコウ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</si>
</sst>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73"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117565</xdr:colOff>
      <xdr:row>748</xdr:row>
      <xdr:rowOff>149679</xdr:rowOff>
    </xdr:from>
    <xdr:to>
      <xdr:col>49</xdr:col>
      <xdr:colOff>74781</xdr:colOff>
      <xdr:row>753</xdr:row>
      <xdr:rowOff>79418</xdr:rowOff>
    </xdr:to>
    <xdr:grpSp>
      <xdr:nvGrpSpPr>
        <xdr:cNvPr id="24" name="グループ化 23"/>
        <xdr:cNvGrpSpPr/>
      </xdr:nvGrpSpPr>
      <xdr:grpSpPr>
        <a:xfrm>
          <a:off x="4199708" y="60293250"/>
          <a:ext cx="5876323" cy="1698668"/>
          <a:chOff x="2607673" y="0"/>
          <a:chExt cx="5876323" cy="1698666"/>
        </a:xfrm>
      </xdr:grpSpPr>
      <xdr:sp macro="" textlink="">
        <xdr:nvSpPr>
          <xdr:cNvPr id="25" name="Text Box 782">
            <a:extLst>
              <a:ext uri="{FF2B5EF4-FFF2-40B4-BE49-F238E27FC236}">
                <a16:creationId xmlns="" xmlns:a16="http://schemas.microsoft.com/office/drawing/2014/main" id="{71C88D88-684D-4FC8-BBF4-8F67A2B0F79D}"/>
              </a:ext>
            </a:extLst>
          </xdr:cNvPr>
          <xdr:cNvSpPr txBox="1">
            <a:spLocks noChangeArrowheads="1"/>
          </xdr:cNvSpPr>
        </xdr:nvSpPr>
        <xdr:spPr bwMode="auto">
          <a:xfrm>
            <a:off x="2952801" y="0"/>
            <a:ext cx="2368896" cy="1006450"/>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原子力規制委員会</a:t>
            </a:r>
            <a:endParaRPr kumimoji="0"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１８８百万円</a:t>
            </a:r>
          </a:p>
        </xdr:txBody>
      </xdr:sp>
      <xdr:grpSp>
        <xdr:nvGrpSpPr>
          <xdr:cNvPr id="26" name="グループ化 25">
            <a:extLst>
              <a:ext uri="{FF2B5EF4-FFF2-40B4-BE49-F238E27FC236}">
                <a16:creationId xmlns="" xmlns:a16="http://schemas.microsoft.com/office/drawing/2014/main" id="{C9EAF425-4089-4113-B3B2-604E0EDE5B38}"/>
              </a:ext>
            </a:extLst>
          </xdr:cNvPr>
          <xdr:cNvGrpSpPr/>
        </xdr:nvGrpSpPr>
        <xdr:grpSpPr>
          <a:xfrm>
            <a:off x="2607673" y="1053350"/>
            <a:ext cx="3080432" cy="645316"/>
            <a:chOff x="3696253" y="40621008"/>
            <a:chExt cx="3084553" cy="629166"/>
          </a:xfrm>
        </xdr:grpSpPr>
        <xdr:sp macro="" textlink="">
          <xdr:nvSpPr>
            <xdr:cNvPr id="30" name="Rectangle 792">
              <a:extLst>
                <a:ext uri="{FF2B5EF4-FFF2-40B4-BE49-F238E27FC236}">
                  <a16:creationId xmlns="" xmlns:a16="http://schemas.microsoft.com/office/drawing/2014/main" id="{031100E3-62AE-49FA-9C14-442DC85BE5DD}"/>
                </a:ext>
              </a:extLst>
            </xdr:cNvPr>
            <xdr:cNvSpPr>
              <a:spLocks noChangeArrowheads="1"/>
            </xdr:cNvSpPr>
          </xdr:nvSpPr>
          <xdr:spPr bwMode="auto">
            <a:xfrm>
              <a:off x="3857188" y="40621008"/>
              <a:ext cx="2816330" cy="629166"/>
            </a:xfrm>
            <a:prstGeom prst="rect">
              <a:avLst/>
            </a:prstGeom>
            <a:solidFill>
              <a:srgbClr val="FFFFFF"/>
            </a:solidFill>
            <a:ln w="9525">
              <a:noFill/>
              <a:miter lim="800000"/>
              <a:headEnd/>
              <a:tailEnd/>
            </a:ln>
          </xdr:spPr>
          <xdr:txBody>
            <a:bodyPr vertOverflow="clip" wrap="square" lIns="27432" tIns="18288" rIns="0" bIns="0" anchor="ctr" upright="1"/>
            <a:lstStyle/>
            <a:p>
              <a:pPr rtl="0" eaLnBrk="1" fontAlgn="auto" latinLnBrk="0" hangingPunct="1"/>
              <a:r>
                <a:rPr lang="ja-JP" altLang="en-US" sz="1100" b="0" i="0" baseline="0">
                  <a:effectLst/>
                  <a:latin typeface="+mn-lt"/>
                  <a:ea typeface="+mn-ea"/>
                  <a:cs typeface="+mn-cs"/>
                </a:rPr>
                <a:t>訓練</a:t>
              </a:r>
              <a:r>
                <a:rPr lang="ja-JP" altLang="ja-JP" sz="1100" b="0" i="0" baseline="0">
                  <a:effectLst/>
                  <a:latin typeface="+mn-lt"/>
                  <a:ea typeface="+mn-ea"/>
                  <a:cs typeface="+mn-cs"/>
                </a:rPr>
                <a:t>施設の運営</a:t>
              </a:r>
              <a:r>
                <a:rPr lang="ja-JP" altLang="en-US" sz="1100" b="0" i="0" baseline="0">
                  <a:effectLst/>
                  <a:latin typeface="+mn-lt"/>
                  <a:ea typeface="+mn-ea"/>
                  <a:cs typeface="+mn-cs"/>
                </a:rPr>
                <a:t>、</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研修の実施、研修教材の作成、研修業務の運用支援</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xdr:txBody>
        </xdr:sp>
        <xdr:sp macro="" textlink="">
          <xdr:nvSpPr>
            <xdr:cNvPr id="31" name="大かっこ 30">
              <a:extLst>
                <a:ext uri="{FF2B5EF4-FFF2-40B4-BE49-F238E27FC236}">
                  <a16:creationId xmlns="" xmlns:a16="http://schemas.microsoft.com/office/drawing/2014/main" id="{AAB1DB41-2976-4162-B929-217B1BFEBD6E}"/>
                </a:ext>
              </a:extLst>
            </xdr:cNvPr>
            <xdr:cNvSpPr/>
          </xdr:nvSpPr>
          <xdr:spPr bwMode="auto">
            <a:xfrm>
              <a:off x="3696253" y="40671751"/>
              <a:ext cx="3084553" cy="539749"/>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grpSp>
      <xdr:grpSp>
        <xdr:nvGrpSpPr>
          <xdr:cNvPr id="27" name="グループ化 26">
            <a:extLst>
              <a:ext uri="{FF2B5EF4-FFF2-40B4-BE49-F238E27FC236}">
                <a16:creationId xmlns="" xmlns:a16="http://schemas.microsoft.com/office/drawing/2014/main" id="{1E336480-FFAC-436E-9B83-0F11BED421F8}"/>
              </a:ext>
            </a:extLst>
          </xdr:cNvPr>
          <xdr:cNvGrpSpPr/>
        </xdr:nvGrpSpPr>
        <xdr:grpSpPr>
          <a:xfrm>
            <a:off x="6642605" y="38652"/>
            <a:ext cx="1841391" cy="742434"/>
            <a:chOff x="3696253" y="40657309"/>
            <a:chExt cx="3084553" cy="554191"/>
          </a:xfrm>
        </xdr:grpSpPr>
        <xdr:sp macro="" textlink="">
          <xdr:nvSpPr>
            <xdr:cNvPr id="28" name="Rectangle 792">
              <a:extLst>
                <a:ext uri="{FF2B5EF4-FFF2-40B4-BE49-F238E27FC236}">
                  <a16:creationId xmlns="" xmlns:a16="http://schemas.microsoft.com/office/drawing/2014/main" id="{C8047CD3-F45E-496B-BC00-F3BB4AA1AED0}"/>
                </a:ext>
              </a:extLst>
            </xdr:cNvPr>
            <xdr:cNvSpPr>
              <a:spLocks noChangeArrowheads="1"/>
            </xdr:cNvSpPr>
          </xdr:nvSpPr>
          <xdr:spPr bwMode="auto">
            <a:xfrm>
              <a:off x="3955259" y="40657309"/>
              <a:ext cx="2816330" cy="535508"/>
            </a:xfrm>
            <a:prstGeom prst="rect">
              <a:avLst/>
            </a:prstGeom>
            <a:solidFill>
              <a:srgbClr val="FFFFFF"/>
            </a:solidFill>
            <a:ln w="9525">
              <a:noFill/>
              <a:miter lim="800000"/>
              <a:headEnd/>
              <a:tailEnd/>
            </a:ln>
          </xdr:spPr>
          <xdr:txBody>
            <a:bodyPr vertOverflow="clip" wrap="square" lIns="27432" tIns="18288" rIns="0" bIns="0" anchor="ctr" upright="1"/>
            <a:lstStyle/>
            <a:p>
              <a:pPr rtl="0" eaLnBrk="1" fontAlgn="auto" latinLnBrk="0" hangingPunct="1"/>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職員旅費等　２３百万円</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xdr:txBody>
        </xdr:sp>
        <xdr:sp macro="" textlink="">
          <xdr:nvSpPr>
            <xdr:cNvPr id="29" name="大かっこ 28">
              <a:extLst>
                <a:ext uri="{FF2B5EF4-FFF2-40B4-BE49-F238E27FC236}">
                  <a16:creationId xmlns="" xmlns:a16="http://schemas.microsoft.com/office/drawing/2014/main" id="{05FB5981-00AC-42AA-8EE1-5A73DC717B3B}"/>
                </a:ext>
              </a:extLst>
            </xdr:cNvPr>
            <xdr:cNvSpPr/>
          </xdr:nvSpPr>
          <xdr:spPr bwMode="auto">
            <a:xfrm>
              <a:off x="3696253" y="40671751"/>
              <a:ext cx="3084553" cy="539749"/>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grpSp>
    </xdr:grpSp>
    <xdr:clientData/>
  </xdr:twoCellAnchor>
  <xdr:twoCellAnchor>
    <xdr:from>
      <xdr:col>8</xdr:col>
      <xdr:colOff>0</xdr:colOff>
      <xdr:row>754</xdr:row>
      <xdr:rowOff>183999</xdr:rowOff>
    </xdr:from>
    <xdr:to>
      <xdr:col>28</xdr:col>
      <xdr:colOff>167913</xdr:colOff>
      <xdr:row>765</xdr:row>
      <xdr:rowOff>301563</xdr:rowOff>
    </xdr:to>
    <xdr:grpSp>
      <xdr:nvGrpSpPr>
        <xdr:cNvPr id="57" name="グループ化 56"/>
        <xdr:cNvGrpSpPr/>
      </xdr:nvGrpSpPr>
      <xdr:grpSpPr>
        <a:xfrm>
          <a:off x="1632857" y="62450285"/>
          <a:ext cx="4250056" cy="4322171"/>
          <a:chOff x="0" y="1947827"/>
          <a:chExt cx="4250056" cy="4322171"/>
        </a:xfrm>
      </xdr:grpSpPr>
      <xdr:grpSp>
        <xdr:nvGrpSpPr>
          <xdr:cNvPr id="58" name="グループ化 57">
            <a:extLst>
              <a:ext uri="{FF2B5EF4-FFF2-40B4-BE49-F238E27FC236}">
                <a16:creationId xmlns="" xmlns:a16="http://schemas.microsoft.com/office/drawing/2014/main" id="{F539BB23-6700-40ED-9C32-F266EEBBB39D}"/>
              </a:ext>
            </a:extLst>
          </xdr:cNvPr>
          <xdr:cNvGrpSpPr/>
        </xdr:nvGrpSpPr>
        <xdr:grpSpPr>
          <a:xfrm>
            <a:off x="0" y="1947827"/>
            <a:ext cx="1435073" cy="2405961"/>
            <a:chOff x="1187086" y="46864805"/>
            <a:chExt cx="1479864" cy="2431601"/>
          </a:xfrm>
        </xdr:grpSpPr>
        <xdr:sp macro="" textlink="">
          <xdr:nvSpPr>
            <xdr:cNvPr id="72" name="Text Box 783">
              <a:extLst>
                <a:ext uri="{FF2B5EF4-FFF2-40B4-BE49-F238E27FC236}">
                  <a16:creationId xmlns="" xmlns:a16="http://schemas.microsoft.com/office/drawing/2014/main" id="{10CCE89E-52A3-4AE5-AC76-80B04544B368}"/>
                </a:ext>
              </a:extLst>
            </xdr:cNvPr>
            <xdr:cNvSpPr txBox="1">
              <a:spLocks noChangeArrowheads="1"/>
            </xdr:cNvSpPr>
          </xdr:nvSpPr>
          <xdr:spPr bwMode="auto">
            <a:xfrm>
              <a:off x="1399259" y="47472420"/>
              <a:ext cx="1255713" cy="783991"/>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Ａ．（株）タツノ</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　　　９２</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百万円</a:t>
              </a:r>
            </a:p>
          </xdr:txBody>
        </xdr:sp>
        <xdr:grpSp>
          <xdr:nvGrpSpPr>
            <xdr:cNvPr id="73" name="グループ化 72">
              <a:extLst>
                <a:ext uri="{FF2B5EF4-FFF2-40B4-BE49-F238E27FC236}">
                  <a16:creationId xmlns="" xmlns:a16="http://schemas.microsoft.com/office/drawing/2014/main" id="{D7D1E023-D30D-459B-8561-231B748E4138}"/>
                </a:ext>
              </a:extLst>
            </xdr:cNvPr>
            <xdr:cNvGrpSpPr/>
          </xdr:nvGrpSpPr>
          <xdr:grpSpPr>
            <a:xfrm>
              <a:off x="1321590" y="48329200"/>
              <a:ext cx="1345360" cy="967206"/>
              <a:chOff x="1026072" y="52382748"/>
              <a:chExt cx="1283558" cy="630896"/>
            </a:xfrm>
          </xdr:grpSpPr>
          <xdr:sp macro="" textlink="">
            <xdr:nvSpPr>
              <xdr:cNvPr id="76" name="大かっこ 75">
                <a:extLst>
                  <a:ext uri="{FF2B5EF4-FFF2-40B4-BE49-F238E27FC236}">
                    <a16:creationId xmlns="" xmlns:a16="http://schemas.microsoft.com/office/drawing/2014/main" id="{EDB9574A-F024-4B08-9826-E3DF0D089743}"/>
                  </a:ext>
                </a:extLst>
              </xdr:cNvPr>
              <xdr:cNvSpPr/>
            </xdr:nvSpPr>
            <xdr:spPr bwMode="auto">
              <a:xfrm>
                <a:off x="1026072" y="52382748"/>
                <a:ext cx="1283558" cy="630896"/>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77" name="Rectangle 801">
                <a:extLst>
                  <a:ext uri="{FF2B5EF4-FFF2-40B4-BE49-F238E27FC236}">
                    <a16:creationId xmlns="" xmlns:a16="http://schemas.microsoft.com/office/drawing/2014/main" id="{CDBE2B7D-91AF-49DB-856B-95F5BB98D7F0}"/>
                  </a:ext>
                </a:extLst>
              </xdr:cNvPr>
              <xdr:cNvSpPr>
                <a:spLocks noChangeArrowheads="1"/>
              </xdr:cNvSpPr>
            </xdr:nvSpPr>
            <xdr:spPr bwMode="auto">
              <a:xfrm>
                <a:off x="1191025" y="52456967"/>
                <a:ext cx="1002476" cy="472033"/>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・訓練施設の運営</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（訓練用土地建物賃借等）</a:t>
                </a:r>
              </a:p>
            </xdr:txBody>
          </xdr:sp>
        </xdr:grpSp>
        <xdr:sp macro="" textlink="">
          <xdr:nvSpPr>
            <xdr:cNvPr id="74" name="テキスト ボックス 73">
              <a:extLst>
                <a:ext uri="{FF2B5EF4-FFF2-40B4-BE49-F238E27FC236}">
                  <a16:creationId xmlns="" xmlns:a16="http://schemas.microsoft.com/office/drawing/2014/main" id="{8F1CE3AB-A328-40F8-A9CA-B60C83D37BB3}"/>
                </a:ext>
              </a:extLst>
            </xdr:cNvPr>
            <xdr:cNvSpPr txBox="1"/>
          </xdr:nvSpPr>
          <xdr:spPr bwMode="auto">
            <a:xfrm>
              <a:off x="1187086" y="47204224"/>
              <a:ext cx="1434307" cy="311663"/>
            </a:xfrm>
            <a:prstGeom prst="rect">
              <a:avLst/>
            </a:prstGeom>
            <a:noFill/>
            <a:ln>
              <a:noFill/>
            </a:ln>
            <a:effectLst/>
          </xdr:spPr>
          <xdr:txBody>
            <a:bodyPr vert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委託</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随意契約（その他）</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75" name="Line 847">
              <a:extLst>
                <a:ext uri="{FF2B5EF4-FFF2-40B4-BE49-F238E27FC236}">
                  <a16:creationId xmlns="" xmlns:a16="http://schemas.microsoft.com/office/drawing/2014/main" id="{E84BBD95-02FA-48D4-95AA-EEFE4A381958}"/>
                </a:ext>
              </a:extLst>
            </xdr:cNvPr>
            <xdr:cNvSpPr>
              <a:spLocks noChangeShapeType="1"/>
            </xdr:cNvSpPr>
          </xdr:nvSpPr>
          <xdr:spPr bwMode="auto">
            <a:xfrm flipH="1">
              <a:off x="1927433" y="46864805"/>
              <a:ext cx="44" cy="336063"/>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grpSp>
      <xdr:sp macro="" textlink="">
        <xdr:nvSpPr>
          <xdr:cNvPr id="59" name="Line 844">
            <a:extLst>
              <a:ext uri="{FF2B5EF4-FFF2-40B4-BE49-F238E27FC236}">
                <a16:creationId xmlns="" xmlns:a16="http://schemas.microsoft.com/office/drawing/2014/main" id="{9CB43245-A5C6-45EC-9440-1ACE7FF66FE4}"/>
              </a:ext>
            </a:extLst>
          </xdr:cNvPr>
          <xdr:cNvSpPr>
            <a:spLocks noChangeShapeType="1"/>
          </xdr:cNvSpPr>
        </xdr:nvSpPr>
        <xdr:spPr bwMode="auto">
          <a:xfrm>
            <a:off x="731229" y="1949351"/>
            <a:ext cx="2662917" cy="1143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60" name="Text Box 796">
            <a:extLst>
              <a:ext uri="{FF2B5EF4-FFF2-40B4-BE49-F238E27FC236}">
                <a16:creationId xmlns="" xmlns:a16="http://schemas.microsoft.com/office/drawing/2014/main" id="{BF28EFFA-E069-4F4E-A291-D777D6982E13}"/>
              </a:ext>
            </a:extLst>
          </xdr:cNvPr>
          <xdr:cNvSpPr txBox="1">
            <a:spLocks noChangeArrowheads="1"/>
          </xdr:cNvSpPr>
        </xdr:nvSpPr>
        <xdr:spPr bwMode="auto">
          <a:xfrm>
            <a:off x="2211438" y="2542969"/>
            <a:ext cx="1384470" cy="774037"/>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Ｃ．民間企業　２社</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８百万円</a:t>
            </a:r>
          </a:p>
        </xdr:txBody>
      </xdr:sp>
      <xdr:grpSp>
        <xdr:nvGrpSpPr>
          <xdr:cNvPr id="61" name="グループ化 60">
            <a:extLst>
              <a:ext uri="{FF2B5EF4-FFF2-40B4-BE49-F238E27FC236}">
                <a16:creationId xmlns="" xmlns:a16="http://schemas.microsoft.com/office/drawing/2014/main" id="{C670FBEB-D3BF-4AAA-A6DC-306EC941EFC4}"/>
              </a:ext>
            </a:extLst>
          </xdr:cNvPr>
          <xdr:cNvGrpSpPr/>
        </xdr:nvGrpSpPr>
        <xdr:grpSpPr>
          <a:xfrm>
            <a:off x="2188417" y="3429680"/>
            <a:ext cx="1418534" cy="1191890"/>
            <a:chOff x="4873081" y="52223121"/>
            <a:chExt cx="1296494" cy="1673345"/>
          </a:xfrm>
        </xdr:grpSpPr>
        <xdr:sp macro="" textlink="">
          <xdr:nvSpPr>
            <xdr:cNvPr id="70" name="Rectangle 830">
              <a:extLst>
                <a:ext uri="{FF2B5EF4-FFF2-40B4-BE49-F238E27FC236}">
                  <a16:creationId xmlns="" xmlns:a16="http://schemas.microsoft.com/office/drawing/2014/main" id="{2DAD84C2-04F9-495E-AB53-6787DFD86133}"/>
                </a:ext>
              </a:extLst>
            </xdr:cNvPr>
            <xdr:cNvSpPr>
              <a:spLocks noChangeArrowheads="1"/>
            </xdr:cNvSpPr>
          </xdr:nvSpPr>
          <xdr:spPr bwMode="auto">
            <a:xfrm>
              <a:off x="5020926" y="52309270"/>
              <a:ext cx="978057" cy="1587196"/>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・研修の実施</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（施設管理（状態監視）、（</a:t>
              </a:r>
              <a:r>
                <a:rPr lang="ja-JP" altLang="en-US" sz="1100" b="0" i="0" baseline="0">
                  <a:effectLst/>
                  <a:latin typeface="+mn-lt"/>
                  <a:ea typeface="+mn-ea"/>
                  <a:cs typeface="+mn-cs"/>
                </a:rPr>
                <a:t>非破壊検査技術）</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xdr:txBody>
        </xdr:sp>
        <xdr:sp macro="" textlink="">
          <xdr:nvSpPr>
            <xdr:cNvPr id="71" name="大かっこ 70">
              <a:extLst>
                <a:ext uri="{FF2B5EF4-FFF2-40B4-BE49-F238E27FC236}">
                  <a16:creationId xmlns="" xmlns:a16="http://schemas.microsoft.com/office/drawing/2014/main" id="{9D9000D5-2FB6-4AAB-884D-A63F94C110C7}"/>
                </a:ext>
              </a:extLst>
            </xdr:cNvPr>
            <xdr:cNvSpPr/>
          </xdr:nvSpPr>
          <xdr:spPr bwMode="auto">
            <a:xfrm>
              <a:off x="4873081" y="52223121"/>
              <a:ext cx="1296494" cy="1604474"/>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grpSp>
      <xdr:sp macro="" textlink="">
        <xdr:nvSpPr>
          <xdr:cNvPr id="62" name="テキスト ボックス 61">
            <a:extLst>
              <a:ext uri="{FF2B5EF4-FFF2-40B4-BE49-F238E27FC236}">
                <a16:creationId xmlns="" xmlns:a16="http://schemas.microsoft.com/office/drawing/2014/main" id="{89E118FF-845F-4F7F-992B-5586F7E874AA}"/>
              </a:ext>
            </a:extLst>
          </xdr:cNvPr>
          <xdr:cNvSpPr txBox="1"/>
        </xdr:nvSpPr>
        <xdr:spPr bwMode="auto">
          <a:xfrm>
            <a:off x="1880141" y="2287008"/>
            <a:ext cx="2369915" cy="292844"/>
          </a:xfrm>
          <a:prstGeom prst="rect">
            <a:avLst/>
          </a:prstGeom>
          <a:noFill/>
          <a:ln>
            <a:noFill/>
          </a:ln>
          <a:effectLst/>
        </xdr:spPr>
        <xdr:txBody>
          <a:bodyPr vert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委託</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一般競争</a:t>
            </a:r>
            <a:r>
              <a:rPr kumimoji="1" lang="ja-JP" altLang="ja-JP" sz="1100" b="0" i="0" baseline="0">
                <a:effectLst/>
                <a:latin typeface="+mn-lt"/>
                <a:ea typeface="+mn-ea"/>
                <a:cs typeface="+mn-cs"/>
              </a:rPr>
              <a:t>契約（最低価格）</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grpSp>
        <xdr:nvGrpSpPr>
          <xdr:cNvPr id="63" name="グループ化 62">
            <a:extLst>
              <a:ext uri="{FF2B5EF4-FFF2-40B4-BE49-F238E27FC236}">
                <a16:creationId xmlns="" xmlns:a16="http://schemas.microsoft.com/office/drawing/2014/main" id="{D8800F76-342D-4E13-BFB1-83E5306D74EC}"/>
              </a:ext>
            </a:extLst>
          </xdr:cNvPr>
          <xdr:cNvGrpSpPr/>
        </xdr:nvGrpSpPr>
        <xdr:grpSpPr>
          <a:xfrm>
            <a:off x="111125" y="4429125"/>
            <a:ext cx="1385031" cy="1840873"/>
            <a:chOff x="1331300" y="49578432"/>
            <a:chExt cx="1422400" cy="1857693"/>
          </a:xfrm>
        </xdr:grpSpPr>
        <xdr:sp macro="" textlink="">
          <xdr:nvSpPr>
            <xdr:cNvPr id="64" name="Text Box 799">
              <a:extLst>
                <a:ext uri="{FF2B5EF4-FFF2-40B4-BE49-F238E27FC236}">
                  <a16:creationId xmlns="" xmlns:a16="http://schemas.microsoft.com/office/drawing/2014/main" id="{9E87FB04-18C9-4E45-87D8-E2B4BEDCE06D}"/>
                </a:ext>
              </a:extLst>
            </xdr:cNvPr>
            <xdr:cNvSpPr txBox="1">
              <a:spLocks noChangeArrowheads="1"/>
            </xdr:cNvSpPr>
          </xdr:nvSpPr>
          <xdr:spPr bwMode="auto">
            <a:xfrm>
              <a:off x="1430105" y="50097428"/>
              <a:ext cx="1274995" cy="688918"/>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Ｂ．大成有楽不動産（株）</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　３３</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百万円</a:t>
              </a:r>
            </a:p>
            <a:p>
              <a:pPr marL="0" marR="0" lvl="0" indent="0" algn="l" defTabSz="914400" rtl="0" eaLnBrk="1" fontAlgn="auto" latinLnBrk="0" hangingPunct="1">
                <a:lnSpc>
                  <a:spcPts val="13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sp macro="" textlink="">
          <xdr:nvSpPr>
            <xdr:cNvPr id="65" name="テキスト ボックス 64">
              <a:extLst>
                <a:ext uri="{FF2B5EF4-FFF2-40B4-BE49-F238E27FC236}">
                  <a16:creationId xmlns="" xmlns:a16="http://schemas.microsoft.com/office/drawing/2014/main" id="{5DFEC598-B906-4437-8412-AD906C0C4987}"/>
                </a:ext>
              </a:extLst>
            </xdr:cNvPr>
            <xdr:cNvSpPr txBox="1"/>
          </xdr:nvSpPr>
          <xdr:spPr bwMode="auto">
            <a:xfrm>
              <a:off x="1331300" y="49855356"/>
              <a:ext cx="1422400" cy="297655"/>
            </a:xfrm>
            <a:prstGeom prst="rect">
              <a:avLst/>
            </a:prstGeom>
            <a:noFill/>
            <a:ln>
              <a:noFill/>
            </a:ln>
            <a:effectLst/>
          </xdr:spPr>
          <xdr:txBody>
            <a:bodyPr vert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a:t>
              </a:r>
              <a:r>
                <a:rPr kumimoji="1" lang="ja-JP" altLang="ja-JP" sz="1100" b="0" i="0" baseline="0">
                  <a:effectLst/>
                  <a:latin typeface="+mn-lt"/>
                  <a:ea typeface="+mn-ea"/>
                  <a:cs typeface="+mn-cs"/>
                </a:rPr>
                <a:t>（その他）</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grpSp>
          <xdr:nvGrpSpPr>
            <xdr:cNvPr id="66" name="グループ化 65">
              <a:extLst>
                <a:ext uri="{FF2B5EF4-FFF2-40B4-BE49-F238E27FC236}">
                  <a16:creationId xmlns="" xmlns:a16="http://schemas.microsoft.com/office/drawing/2014/main" id="{4665A2C8-CE92-4BC6-B3E6-2B1CF69130E6}"/>
                </a:ext>
              </a:extLst>
            </xdr:cNvPr>
            <xdr:cNvGrpSpPr/>
          </xdr:nvGrpSpPr>
          <xdr:grpSpPr>
            <a:xfrm>
              <a:off x="1425845" y="50851019"/>
              <a:ext cx="1292133" cy="585106"/>
              <a:chOff x="1209165" y="57438804"/>
              <a:chExt cx="1230995" cy="423097"/>
            </a:xfrm>
          </xdr:grpSpPr>
          <xdr:sp macro="" textlink="">
            <xdr:nvSpPr>
              <xdr:cNvPr id="68" name="Rectangle 839">
                <a:extLst>
                  <a:ext uri="{FF2B5EF4-FFF2-40B4-BE49-F238E27FC236}">
                    <a16:creationId xmlns="" xmlns:a16="http://schemas.microsoft.com/office/drawing/2014/main" id="{68997C92-FF77-4475-A969-B1E7F8D5738A}"/>
                  </a:ext>
                </a:extLst>
              </xdr:cNvPr>
              <xdr:cNvSpPr>
                <a:spLocks noChangeArrowheads="1"/>
              </xdr:cNvSpPr>
            </xdr:nvSpPr>
            <xdr:spPr bwMode="auto">
              <a:xfrm>
                <a:off x="1291401" y="57542524"/>
                <a:ext cx="1000125" cy="257000"/>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維持管理他</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2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sp macro="" textlink="">
            <xdr:nvSpPr>
              <xdr:cNvPr id="69" name="大かっこ 68">
                <a:extLst>
                  <a:ext uri="{FF2B5EF4-FFF2-40B4-BE49-F238E27FC236}">
                    <a16:creationId xmlns="" xmlns:a16="http://schemas.microsoft.com/office/drawing/2014/main" id="{F00F6129-F056-4438-A31D-745EEF683AF3}"/>
                  </a:ext>
                </a:extLst>
              </xdr:cNvPr>
              <xdr:cNvSpPr/>
            </xdr:nvSpPr>
            <xdr:spPr bwMode="auto">
              <a:xfrm>
                <a:off x="1209165" y="57438804"/>
                <a:ext cx="1230995" cy="423097"/>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grpSp>
        <xdr:sp macro="" textlink="">
          <xdr:nvSpPr>
            <xdr:cNvPr id="67" name="Line 852">
              <a:extLst>
                <a:ext uri="{FF2B5EF4-FFF2-40B4-BE49-F238E27FC236}">
                  <a16:creationId xmlns="" xmlns:a16="http://schemas.microsoft.com/office/drawing/2014/main" id="{7D0E12CC-318B-4753-A6CD-2B16DA069157}"/>
                </a:ext>
              </a:extLst>
            </xdr:cNvPr>
            <xdr:cNvSpPr>
              <a:spLocks noChangeShapeType="1"/>
            </xdr:cNvSpPr>
          </xdr:nvSpPr>
          <xdr:spPr bwMode="auto">
            <a:xfrm>
              <a:off x="2032053" y="49578432"/>
              <a:ext cx="3920" cy="289797"/>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txBody>
            <a:bodyPr/>
            <a:lstStyle/>
            <a:p>
              <a:endParaRPr lang="ja-JP" altLang="en-US"/>
            </a:p>
          </xdr:txBody>
        </xdr:sp>
      </xdr:grpSp>
    </xdr:grpSp>
    <xdr:clientData/>
  </xdr:twoCellAnchor>
  <xdr:twoCellAnchor>
    <xdr:from>
      <xdr:col>24</xdr:col>
      <xdr:colOff>122465</xdr:colOff>
      <xdr:row>753</xdr:row>
      <xdr:rowOff>130970</xdr:rowOff>
    </xdr:from>
    <xdr:to>
      <xdr:col>24</xdr:col>
      <xdr:colOff>122465</xdr:colOff>
      <xdr:row>754</xdr:row>
      <xdr:rowOff>190499</xdr:rowOff>
    </xdr:to>
    <xdr:sp macro="" textlink="">
      <xdr:nvSpPr>
        <xdr:cNvPr id="78" name="Line 847">
          <a:extLst>
            <a:ext uri="{FF2B5EF4-FFF2-40B4-BE49-F238E27FC236}">
              <a16:creationId xmlns="" xmlns:a16="http://schemas.microsoft.com/office/drawing/2014/main" id="{0FCD4FA0-B580-48AE-B2A1-40D7E1255DC8}"/>
            </a:ext>
          </a:extLst>
        </xdr:cNvPr>
        <xdr:cNvSpPr>
          <a:spLocks noChangeShapeType="1"/>
        </xdr:cNvSpPr>
      </xdr:nvSpPr>
      <xdr:spPr bwMode="auto">
        <a:xfrm flipH="1">
          <a:off x="4980215" y="64674751"/>
          <a:ext cx="0" cy="416717"/>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41</xdr:col>
      <xdr:colOff>54429</xdr:colOff>
      <xdr:row>755</xdr:row>
      <xdr:rowOff>147979</xdr:rowOff>
    </xdr:from>
    <xdr:to>
      <xdr:col>49</xdr:col>
      <xdr:colOff>95402</xdr:colOff>
      <xdr:row>764</xdr:row>
      <xdr:rowOff>53109</xdr:rowOff>
    </xdr:to>
    <xdr:grpSp>
      <xdr:nvGrpSpPr>
        <xdr:cNvPr id="81" name="グループ化 80">
          <a:extLst>
            <a:ext uri="{FF2B5EF4-FFF2-40B4-BE49-F238E27FC236}">
              <a16:creationId xmlns="" xmlns:a16="http://schemas.microsoft.com/office/drawing/2014/main" id="{E208C8FC-84E3-4520-A436-471A13CC40D0}"/>
            </a:ext>
          </a:extLst>
        </xdr:cNvPr>
        <xdr:cNvGrpSpPr/>
      </xdr:nvGrpSpPr>
      <xdr:grpSpPr>
        <a:xfrm>
          <a:off x="8422822" y="62768050"/>
          <a:ext cx="1673830" cy="3089202"/>
          <a:chOff x="4603734" y="47714367"/>
          <a:chExt cx="1723227" cy="3169620"/>
        </a:xfrm>
      </xdr:grpSpPr>
      <xdr:sp macro="" textlink="">
        <xdr:nvSpPr>
          <xdr:cNvPr id="82" name="Text Box 795">
            <a:extLst>
              <a:ext uri="{FF2B5EF4-FFF2-40B4-BE49-F238E27FC236}">
                <a16:creationId xmlns="" xmlns:a16="http://schemas.microsoft.com/office/drawing/2014/main" id="{65EABA0A-73F8-4FC4-99A4-9FD2D57F9D43}"/>
              </a:ext>
            </a:extLst>
          </xdr:cNvPr>
          <xdr:cNvSpPr txBox="1">
            <a:spLocks noChangeArrowheads="1"/>
          </xdr:cNvSpPr>
        </xdr:nvSpPr>
        <xdr:spPr bwMode="auto">
          <a:xfrm>
            <a:off x="4871549" y="47967562"/>
            <a:ext cx="1440963" cy="818556"/>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rtl="0" eaLnBrk="1" fontAlgn="auto" latinLnBrk="0" hangingPunct="1"/>
            <a:r>
              <a:rPr lang="en-US" altLang="ja-JP" sz="1100" b="0" i="0" baseline="0">
                <a:effectLst/>
                <a:latin typeface="+mn-ea"/>
                <a:ea typeface="+mn-ea"/>
                <a:cs typeface="+mn-cs"/>
              </a:rPr>
              <a:t>E. </a:t>
            </a:r>
            <a:r>
              <a:rPr lang="ja-JP" altLang="en-US" sz="1100" b="0" i="0" baseline="0">
                <a:effectLst/>
                <a:latin typeface="+mn-ea"/>
                <a:ea typeface="+mn-ea"/>
                <a:cs typeface="+mn-cs"/>
              </a:rPr>
              <a:t>公益財団法人</a:t>
            </a:r>
            <a:r>
              <a:rPr lang="ja-JP" altLang="en-US" sz="1100" b="0" i="0" baseline="0">
                <a:effectLst/>
                <a:latin typeface="+mn-lt"/>
                <a:ea typeface="+mn-ea"/>
                <a:cs typeface="+mn-cs"/>
              </a:rPr>
              <a:t>等　１団体</a:t>
            </a:r>
            <a:endParaRPr lang="en-US" altLang="ja-JP" sz="1100" b="0" i="0" baseline="0">
              <a:effectLst/>
              <a:latin typeface="+mn-lt"/>
              <a:ea typeface="+mn-ea"/>
              <a:cs typeface="+mn-cs"/>
            </a:endParaRPr>
          </a:p>
          <a:p>
            <a:pPr rtl="0" eaLnBrk="1" fontAlgn="auto" latinLnBrk="0" hangingPunct="1"/>
            <a:r>
              <a:rPr lang="ja-JP" altLang="en-US" sz="1100" b="0" i="0" baseline="0">
                <a:effectLst/>
                <a:latin typeface="+mn-lt"/>
                <a:ea typeface="+mn-ea"/>
                <a:cs typeface="+mn-cs"/>
              </a:rPr>
              <a:t>　　　　１</a:t>
            </a:r>
            <a:r>
              <a:rPr lang="ja-JP" altLang="ja-JP" sz="1100" b="0" i="0" baseline="0">
                <a:effectLst/>
                <a:latin typeface="+mn-lt"/>
                <a:ea typeface="+mn-ea"/>
                <a:cs typeface="+mn-cs"/>
              </a:rPr>
              <a:t>百万円</a:t>
            </a:r>
            <a:endParaRPr lang="ja-JP" altLang="ja-JP">
              <a:effectLst/>
            </a:endParaRPr>
          </a:p>
          <a:p>
            <a:pPr marL="0" marR="0" lvl="0" indent="0" algn="l" defTabSz="914400" rtl="0" eaLnBrk="1" fontAlgn="auto" latinLnBrk="0" hangingPunct="1">
              <a:lnSpc>
                <a:spcPts val="12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grpSp>
        <xdr:nvGrpSpPr>
          <xdr:cNvPr id="83" name="グループ化 82">
            <a:extLst>
              <a:ext uri="{FF2B5EF4-FFF2-40B4-BE49-F238E27FC236}">
                <a16:creationId xmlns="" xmlns:a16="http://schemas.microsoft.com/office/drawing/2014/main" id="{CB4D4C9C-35AB-4563-B240-2D92803BF467}"/>
              </a:ext>
            </a:extLst>
          </xdr:cNvPr>
          <xdr:cNvGrpSpPr/>
        </xdr:nvGrpSpPr>
        <xdr:grpSpPr>
          <a:xfrm>
            <a:off x="4897048" y="48884811"/>
            <a:ext cx="1360759" cy="1999176"/>
            <a:chOff x="6013966" y="51921481"/>
            <a:chExt cx="1189714" cy="1692984"/>
          </a:xfrm>
        </xdr:grpSpPr>
        <xdr:sp macro="" textlink="">
          <xdr:nvSpPr>
            <xdr:cNvPr id="85" name="Rectangle 828">
              <a:extLst>
                <a:ext uri="{FF2B5EF4-FFF2-40B4-BE49-F238E27FC236}">
                  <a16:creationId xmlns="" xmlns:a16="http://schemas.microsoft.com/office/drawing/2014/main" id="{9E4FDBF6-F6D7-41BD-B4DF-A5A3F8B9E304}"/>
                </a:ext>
              </a:extLst>
            </xdr:cNvPr>
            <xdr:cNvSpPr>
              <a:spLocks noChangeArrowheads="1"/>
            </xdr:cNvSpPr>
          </xdr:nvSpPr>
          <xdr:spPr bwMode="auto">
            <a:xfrm>
              <a:off x="6097279" y="52044727"/>
              <a:ext cx="1060301" cy="1322113"/>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・研修の実施</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（緊急自動車研修）</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0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xdr:txBody>
        </xdr:sp>
        <xdr:sp macro="" textlink="">
          <xdr:nvSpPr>
            <xdr:cNvPr id="86" name="大かっこ 85">
              <a:extLst>
                <a:ext uri="{FF2B5EF4-FFF2-40B4-BE49-F238E27FC236}">
                  <a16:creationId xmlns="" xmlns:a16="http://schemas.microsoft.com/office/drawing/2014/main" id="{D2F21A74-B2B2-4121-B901-34711778E9C8}"/>
                </a:ext>
              </a:extLst>
            </xdr:cNvPr>
            <xdr:cNvSpPr/>
          </xdr:nvSpPr>
          <xdr:spPr bwMode="auto">
            <a:xfrm>
              <a:off x="6013966" y="51921481"/>
              <a:ext cx="1189714" cy="1692984"/>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grpSp>
      <xdr:sp macro="" textlink="">
        <xdr:nvSpPr>
          <xdr:cNvPr id="84" name="テキスト ボックス 83">
            <a:extLst>
              <a:ext uri="{FF2B5EF4-FFF2-40B4-BE49-F238E27FC236}">
                <a16:creationId xmlns="" xmlns:a16="http://schemas.microsoft.com/office/drawing/2014/main" id="{4322DF95-0566-467D-9FAA-9C17F401BECD}"/>
              </a:ext>
            </a:extLst>
          </xdr:cNvPr>
          <xdr:cNvSpPr txBox="1"/>
        </xdr:nvSpPr>
        <xdr:spPr bwMode="auto">
          <a:xfrm>
            <a:off x="4603734" y="47714367"/>
            <a:ext cx="1723227" cy="254297"/>
          </a:xfrm>
          <a:prstGeom prst="rect">
            <a:avLst/>
          </a:prstGeom>
          <a:noFill/>
          <a:ln>
            <a:noFill/>
          </a:ln>
          <a:effectLst/>
        </xdr:spPr>
        <xdr:txBody>
          <a:bodyPr vert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請負</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ja-JP" sz="1100" b="0" i="0" baseline="0">
                <a:effectLst/>
                <a:latin typeface="+mn-lt"/>
                <a:ea typeface="+mn-ea"/>
                <a:cs typeface="+mn-cs"/>
              </a:rPr>
              <a:t>随意契約（その他）</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grpSp>
    <xdr:clientData/>
  </xdr:twoCellAnchor>
  <xdr:twoCellAnchor>
    <xdr:from>
      <xdr:col>45</xdr:col>
      <xdr:colOff>163284</xdr:colOff>
      <xdr:row>754</xdr:row>
      <xdr:rowOff>168392</xdr:rowOff>
    </xdr:from>
    <xdr:to>
      <xdr:col>45</xdr:col>
      <xdr:colOff>163307</xdr:colOff>
      <xdr:row>755</xdr:row>
      <xdr:rowOff>167566</xdr:rowOff>
    </xdr:to>
    <xdr:sp macro="" textlink="">
      <xdr:nvSpPr>
        <xdr:cNvPr id="87" name="Line 847">
          <a:extLst>
            <a:ext uri="{FF2B5EF4-FFF2-40B4-BE49-F238E27FC236}">
              <a16:creationId xmlns="" xmlns:a16="http://schemas.microsoft.com/office/drawing/2014/main" id="{74626318-BA37-4854-B743-D8CE45BC2D41}"/>
            </a:ext>
          </a:extLst>
        </xdr:cNvPr>
        <xdr:cNvSpPr>
          <a:spLocks noChangeShapeType="1"/>
        </xdr:cNvSpPr>
      </xdr:nvSpPr>
      <xdr:spPr bwMode="auto">
        <a:xfrm>
          <a:off x="9271565" y="65069361"/>
          <a:ext cx="23" cy="356361"/>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30</xdr:col>
      <xdr:colOff>119062</xdr:colOff>
      <xdr:row>753</xdr:row>
      <xdr:rowOff>133350</xdr:rowOff>
    </xdr:from>
    <xdr:to>
      <xdr:col>30</xdr:col>
      <xdr:colOff>161292</xdr:colOff>
      <xdr:row>766</xdr:row>
      <xdr:rowOff>134369</xdr:rowOff>
    </xdr:to>
    <xdr:cxnSp macro="">
      <xdr:nvCxnSpPr>
        <xdr:cNvPr id="113" name="直線コネクタ 112">
          <a:extLst>
            <a:ext uri="{FF2B5EF4-FFF2-40B4-BE49-F238E27FC236}">
              <a16:creationId xmlns:a16="http://schemas.microsoft.com/office/drawing/2014/main" xmlns="" id="{80551D2B-6BD0-481F-9EDC-43BC73140B6C}"/>
            </a:ext>
          </a:extLst>
        </xdr:cNvPr>
        <xdr:cNvCxnSpPr>
          <a:endCxn id="116" idx="0"/>
        </xdr:cNvCxnSpPr>
      </xdr:nvCxnSpPr>
      <xdr:spPr>
        <a:xfrm flipH="1">
          <a:off x="6242276" y="64984993"/>
          <a:ext cx="42230" cy="522616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169220</xdr:colOff>
      <xdr:row>754</xdr:row>
      <xdr:rowOff>149675</xdr:rowOff>
    </xdr:from>
    <xdr:to>
      <xdr:col>45</xdr:col>
      <xdr:colOff>175433</xdr:colOff>
      <xdr:row>754</xdr:row>
      <xdr:rowOff>155634</xdr:rowOff>
    </xdr:to>
    <xdr:sp macro="" textlink="">
      <xdr:nvSpPr>
        <xdr:cNvPr id="114" name="Line 844">
          <a:extLst>
            <a:ext uri="{FF2B5EF4-FFF2-40B4-BE49-F238E27FC236}">
              <a16:creationId xmlns:a16="http://schemas.microsoft.com/office/drawing/2014/main" xmlns="" id="{66600F31-3289-4809-86F5-24611CE6EB8F}"/>
            </a:ext>
          </a:extLst>
        </xdr:cNvPr>
        <xdr:cNvSpPr>
          <a:spLocks noChangeShapeType="1"/>
        </xdr:cNvSpPr>
      </xdr:nvSpPr>
      <xdr:spPr bwMode="auto">
        <a:xfrm>
          <a:off x="6292434" y="65355104"/>
          <a:ext cx="3067820" cy="5959"/>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167487</xdr:colOff>
      <xdr:row>754</xdr:row>
      <xdr:rowOff>150073</xdr:rowOff>
    </xdr:from>
    <xdr:to>
      <xdr:col>36</xdr:col>
      <xdr:colOff>167505</xdr:colOff>
      <xdr:row>755</xdr:row>
      <xdr:rowOff>151947</xdr:rowOff>
    </xdr:to>
    <xdr:sp macro="" textlink="">
      <xdr:nvSpPr>
        <xdr:cNvPr id="115" name="Line 847">
          <a:extLst>
            <a:ext uri="{FF2B5EF4-FFF2-40B4-BE49-F238E27FC236}">
              <a16:creationId xmlns:a16="http://schemas.microsoft.com/office/drawing/2014/main" xmlns="" id="{74626318-BA37-4854-B743-D8CE45BC2D41}"/>
            </a:ext>
          </a:extLst>
        </xdr:cNvPr>
        <xdr:cNvSpPr>
          <a:spLocks noChangeShapeType="1"/>
        </xdr:cNvSpPr>
      </xdr:nvSpPr>
      <xdr:spPr bwMode="auto">
        <a:xfrm>
          <a:off x="7515344" y="65355502"/>
          <a:ext cx="18" cy="355659"/>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33</xdr:col>
      <xdr:colOff>88010</xdr:colOff>
      <xdr:row>756</xdr:row>
      <xdr:rowOff>15832</xdr:rowOff>
    </xdr:from>
    <xdr:to>
      <xdr:col>40</xdr:col>
      <xdr:colOff>98684</xdr:colOff>
      <xdr:row>758</xdr:row>
      <xdr:rowOff>129092</xdr:rowOff>
    </xdr:to>
    <xdr:sp macro="" textlink="">
      <xdr:nvSpPr>
        <xdr:cNvPr id="108" name="Text Box 795">
          <a:extLst>
            <a:ext uri="{FF2B5EF4-FFF2-40B4-BE49-F238E27FC236}">
              <a16:creationId xmlns:a16="http://schemas.microsoft.com/office/drawing/2014/main" xmlns="" id="{615C0338-75A1-44F9-BCD4-26E0C52C6CD4}"/>
            </a:ext>
          </a:extLst>
        </xdr:cNvPr>
        <xdr:cNvSpPr txBox="1">
          <a:spLocks noChangeArrowheads="1"/>
        </xdr:cNvSpPr>
      </xdr:nvSpPr>
      <xdr:spPr bwMode="auto">
        <a:xfrm>
          <a:off x="6823546" y="65928832"/>
          <a:ext cx="1439424" cy="820831"/>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rtl="0" eaLnBrk="1" fontAlgn="auto" latinLnBrk="0" hangingPunct="1"/>
          <a:r>
            <a:rPr lang="en-US" altLang="ja-JP" sz="1100" b="0" i="0" baseline="0">
              <a:effectLst/>
              <a:latin typeface="+mn-ea"/>
              <a:ea typeface="+mn-ea"/>
              <a:cs typeface="+mn-cs"/>
            </a:rPr>
            <a:t>D. </a:t>
          </a:r>
          <a:r>
            <a:rPr lang="ja-JP" altLang="en-US" sz="1100" b="0" i="0" baseline="0">
              <a:effectLst/>
              <a:latin typeface="+mn-ea"/>
              <a:ea typeface="+mn-ea"/>
              <a:cs typeface="+mn-cs"/>
            </a:rPr>
            <a:t>民間企業　</a:t>
          </a:r>
          <a:r>
            <a:rPr lang="ja-JP" altLang="en-US" sz="1100" b="0" i="0" baseline="0">
              <a:effectLst/>
              <a:latin typeface="+mn-lt"/>
              <a:ea typeface="+mn-ea"/>
              <a:cs typeface="+mn-cs"/>
            </a:rPr>
            <a:t>２社</a:t>
          </a:r>
          <a:endParaRPr lang="en-US" altLang="ja-JP" sz="1100" b="0" i="0" baseline="0">
            <a:effectLst/>
            <a:latin typeface="+mn-lt"/>
            <a:ea typeface="+mn-ea"/>
            <a:cs typeface="+mn-cs"/>
          </a:endParaRPr>
        </a:p>
        <a:p>
          <a:pPr rtl="0" eaLnBrk="1" fontAlgn="auto" latinLnBrk="0" hangingPunct="1"/>
          <a:endParaRPr lang="en-US" altLang="ja-JP" sz="1100" b="0" i="0" baseline="0">
            <a:effectLst/>
            <a:latin typeface="+mn-lt"/>
            <a:ea typeface="+mn-ea"/>
            <a:cs typeface="+mn-cs"/>
          </a:endParaRPr>
        </a:p>
        <a:p>
          <a:pPr rtl="0" eaLnBrk="1" fontAlgn="auto" latinLnBrk="0" hangingPunct="1"/>
          <a:r>
            <a:rPr lang="ja-JP" altLang="en-US" sz="1100" b="0" i="0" baseline="0">
              <a:effectLst/>
              <a:latin typeface="+mn-lt"/>
              <a:ea typeface="+mn-ea"/>
              <a:cs typeface="+mn-cs"/>
            </a:rPr>
            <a:t>　　</a:t>
          </a:r>
          <a:r>
            <a:rPr lang="ja-JP" altLang="ja-JP" sz="1100" b="0" i="0" baseline="0">
              <a:effectLst/>
              <a:latin typeface="+mn-lt"/>
              <a:ea typeface="+mn-ea"/>
              <a:cs typeface="+mn-cs"/>
            </a:rPr>
            <a:t>　</a:t>
          </a:r>
          <a:r>
            <a:rPr lang="ja-JP" altLang="en-US" sz="1100" b="0" i="0" baseline="0">
              <a:effectLst/>
              <a:latin typeface="+mn-lt"/>
              <a:ea typeface="+mn-ea"/>
              <a:cs typeface="+mn-cs"/>
            </a:rPr>
            <a:t>６４</a:t>
          </a:r>
          <a:r>
            <a:rPr lang="ja-JP" altLang="ja-JP" sz="1100" b="0" i="0" baseline="0">
              <a:effectLst/>
              <a:latin typeface="+mn-lt"/>
              <a:ea typeface="+mn-ea"/>
              <a:cs typeface="+mn-cs"/>
            </a:rPr>
            <a:t>百万円</a:t>
          </a:r>
          <a:endParaRPr lang="ja-JP" altLang="ja-JP">
            <a:effectLst/>
          </a:endParaRPr>
        </a:p>
        <a:p>
          <a:pPr marL="0" marR="0" lvl="0" indent="0" algn="l" defTabSz="914400" rtl="0" eaLnBrk="1" fontAlgn="auto" latinLnBrk="0" hangingPunct="1">
            <a:lnSpc>
              <a:spcPts val="12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xdr:from>
      <xdr:col>33</xdr:col>
      <xdr:colOff>90551</xdr:colOff>
      <xdr:row>758</xdr:row>
      <xdr:rowOff>228044</xdr:rowOff>
    </xdr:from>
    <xdr:to>
      <xdr:col>40</xdr:col>
      <xdr:colOff>116199</xdr:colOff>
      <xdr:row>765</xdr:row>
      <xdr:rowOff>340178</xdr:rowOff>
    </xdr:to>
    <xdr:grpSp>
      <xdr:nvGrpSpPr>
        <xdr:cNvPr id="109" name="グループ化 108">
          <a:extLst>
            <a:ext uri="{FF2B5EF4-FFF2-40B4-BE49-F238E27FC236}">
              <a16:creationId xmlns:a16="http://schemas.microsoft.com/office/drawing/2014/main" xmlns="" id="{B35B351A-FB80-40D7-B4FE-256FAEFE7415}"/>
            </a:ext>
          </a:extLst>
        </xdr:cNvPr>
        <xdr:cNvGrpSpPr/>
      </xdr:nvGrpSpPr>
      <xdr:grpSpPr>
        <a:xfrm>
          <a:off x="6826087" y="63909473"/>
          <a:ext cx="1454398" cy="2901598"/>
          <a:chOff x="5993894" y="51921483"/>
          <a:chExt cx="1272942" cy="1915597"/>
        </a:xfrm>
      </xdr:grpSpPr>
      <xdr:sp macro="" textlink="">
        <xdr:nvSpPr>
          <xdr:cNvPr id="111" name="Rectangle 828">
            <a:extLst>
              <a:ext uri="{FF2B5EF4-FFF2-40B4-BE49-F238E27FC236}">
                <a16:creationId xmlns:a16="http://schemas.microsoft.com/office/drawing/2014/main" xmlns="" id="{29D77F62-AF31-4CFD-A698-B0161DDBC733}"/>
              </a:ext>
            </a:extLst>
          </xdr:cNvPr>
          <xdr:cNvSpPr>
            <a:spLocks noChangeArrowheads="1"/>
          </xdr:cNvSpPr>
        </xdr:nvSpPr>
        <xdr:spPr bwMode="auto">
          <a:xfrm>
            <a:off x="6060849" y="52017607"/>
            <a:ext cx="1146056" cy="1808926"/>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・研修の実施</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（原子力エンジニアリング</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Ⅰ</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（ＢＰ共通）原子炉物理、熱流動、水化学）、（原子力エンジニアリング</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Ⅱ</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（Ｂ）原子炉設備、タービン設備他、安全設計・安全解析）、（原子力エンジニアリング</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Ⅱ</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（Ｐ）原子炉設備、タービン設備他、安全設計・安全解析）</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xdr:txBody>
      </xdr:sp>
      <xdr:sp macro="" textlink="">
        <xdr:nvSpPr>
          <xdr:cNvPr id="112" name="大かっこ 111">
            <a:extLst>
              <a:ext uri="{FF2B5EF4-FFF2-40B4-BE49-F238E27FC236}">
                <a16:creationId xmlns:a16="http://schemas.microsoft.com/office/drawing/2014/main" xmlns="" id="{E88EFF18-5DE9-487A-B802-1A9C87753479}"/>
              </a:ext>
            </a:extLst>
          </xdr:cNvPr>
          <xdr:cNvSpPr/>
        </xdr:nvSpPr>
        <xdr:spPr bwMode="auto">
          <a:xfrm>
            <a:off x="5993894" y="51921483"/>
            <a:ext cx="1272942" cy="1915597"/>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grpSp>
    <xdr:clientData/>
  </xdr:twoCellAnchor>
  <xdr:twoCellAnchor>
    <xdr:from>
      <xdr:col>32</xdr:col>
      <xdr:colOff>139231</xdr:colOff>
      <xdr:row>755</xdr:row>
      <xdr:rowOff>115719</xdr:rowOff>
    </xdr:from>
    <xdr:to>
      <xdr:col>41</xdr:col>
      <xdr:colOff>23651</xdr:colOff>
      <xdr:row>756</xdr:row>
      <xdr:rowOff>16937</xdr:rowOff>
    </xdr:to>
    <xdr:sp macro="" textlink="">
      <xdr:nvSpPr>
        <xdr:cNvPr id="110" name="テキスト ボックス 109">
          <a:extLst>
            <a:ext uri="{FF2B5EF4-FFF2-40B4-BE49-F238E27FC236}">
              <a16:creationId xmlns:a16="http://schemas.microsoft.com/office/drawing/2014/main" xmlns="" id="{6F11F8A8-83BC-45F2-8D58-7C90DE0F7808}"/>
            </a:ext>
          </a:extLst>
        </xdr:cNvPr>
        <xdr:cNvSpPr txBox="1"/>
      </xdr:nvSpPr>
      <xdr:spPr bwMode="auto">
        <a:xfrm>
          <a:off x="6670660" y="65674933"/>
          <a:ext cx="1721384" cy="255004"/>
        </a:xfrm>
        <a:prstGeom prst="rect">
          <a:avLst/>
        </a:prstGeom>
        <a:noFill/>
        <a:ln>
          <a:noFill/>
        </a:ln>
        <a:effectLst/>
      </xdr:spPr>
      <xdr:txBody>
        <a:bodyPr vert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請負</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ja-JP" sz="1100" b="0" i="0" baseline="0">
              <a:effectLst/>
              <a:latin typeface="+mn-lt"/>
              <a:ea typeface="+mn-ea"/>
              <a:cs typeface="+mn-cs"/>
            </a:rPr>
            <a:t>随意契約（</a:t>
          </a:r>
          <a:r>
            <a:rPr kumimoji="1" lang="ja-JP" altLang="en-US" sz="1100" b="0" i="0" baseline="0">
              <a:effectLst/>
              <a:latin typeface="+mn-lt"/>
              <a:ea typeface="+mn-ea"/>
              <a:cs typeface="+mn-cs"/>
            </a:rPr>
            <a:t>公募</a:t>
          </a:r>
          <a:r>
            <a:rPr kumimoji="1" lang="ja-JP" altLang="ja-JP" sz="1100" b="0" i="0" baseline="0">
              <a:effectLst/>
              <a:latin typeface="+mn-lt"/>
              <a:ea typeface="+mn-ea"/>
              <a:cs typeface="+mn-cs"/>
            </a:rPr>
            <a:t>）</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28</xdr:col>
      <xdr:colOff>0</xdr:colOff>
      <xdr:row>766</xdr:row>
      <xdr:rowOff>164224</xdr:rowOff>
    </xdr:from>
    <xdr:to>
      <xdr:col>38</xdr:col>
      <xdr:colOff>256</xdr:colOff>
      <xdr:row>775</xdr:row>
      <xdr:rowOff>47570</xdr:rowOff>
    </xdr:to>
    <xdr:grpSp>
      <xdr:nvGrpSpPr>
        <xdr:cNvPr id="94" name="グループ化 93">
          <a:extLst>
            <a:ext uri="{FF2B5EF4-FFF2-40B4-BE49-F238E27FC236}">
              <a16:creationId xmlns:a16="http://schemas.microsoft.com/office/drawing/2014/main" xmlns="" id="{BD1382C1-9C05-4C57-AD58-A759A659C0F7}"/>
            </a:ext>
          </a:extLst>
        </xdr:cNvPr>
        <xdr:cNvGrpSpPr/>
      </xdr:nvGrpSpPr>
      <xdr:grpSpPr>
        <a:xfrm>
          <a:off x="5715000" y="67301867"/>
          <a:ext cx="2041327" cy="3230703"/>
          <a:chOff x="1715891" y="41878707"/>
          <a:chExt cx="2110970" cy="3205959"/>
        </a:xfrm>
      </xdr:grpSpPr>
      <xdr:sp macro="" textlink="">
        <xdr:nvSpPr>
          <xdr:cNvPr id="102" name="Text Box 783">
            <a:extLst>
              <a:ext uri="{FF2B5EF4-FFF2-40B4-BE49-F238E27FC236}">
                <a16:creationId xmlns:a16="http://schemas.microsoft.com/office/drawing/2014/main" xmlns="" id="{966024F9-15A7-46C3-890A-6EBBDB2EF20C}"/>
              </a:ext>
            </a:extLst>
          </xdr:cNvPr>
          <xdr:cNvSpPr txBox="1">
            <a:spLocks noChangeArrowheads="1"/>
          </xdr:cNvSpPr>
        </xdr:nvSpPr>
        <xdr:spPr bwMode="auto">
          <a:xfrm>
            <a:off x="2012221" y="42584552"/>
            <a:ext cx="1674879" cy="79033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F</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．民間企業等　２団体</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　　　７</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百万円</a:t>
            </a:r>
          </a:p>
        </xdr:txBody>
      </xdr:sp>
      <xdr:grpSp>
        <xdr:nvGrpSpPr>
          <xdr:cNvPr id="103" name="グループ化 102">
            <a:extLst>
              <a:ext uri="{FF2B5EF4-FFF2-40B4-BE49-F238E27FC236}">
                <a16:creationId xmlns:a16="http://schemas.microsoft.com/office/drawing/2014/main" xmlns="" id="{4C94C0A4-7572-4B74-8066-D537727EA82F}"/>
              </a:ext>
            </a:extLst>
          </xdr:cNvPr>
          <xdr:cNvGrpSpPr/>
        </xdr:nvGrpSpPr>
        <xdr:grpSpPr>
          <a:xfrm>
            <a:off x="1961148" y="43478295"/>
            <a:ext cx="1730173" cy="1606371"/>
            <a:chOff x="997327" y="53174585"/>
            <a:chExt cx="1456618" cy="1018334"/>
          </a:xfrm>
        </xdr:grpSpPr>
        <xdr:sp macro="" textlink="">
          <xdr:nvSpPr>
            <xdr:cNvPr id="106" name="大かっこ 105">
              <a:extLst>
                <a:ext uri="{FF2B5EF4-FFF2-40B4-BE49-F238E27FC236}">
                  <a16:creationId xmlns:a16="http://schemas.microsoft.com/office/drawing/2014/main" xmlns="" id="{8708218E-6F09-4CF6-AF73-308D20197CF9}"/>
                </a:ext>
              </a:extLst>
            </xdr:cNvPr>
            <xdr:cNvSpPr/>
          </xdr:nvSpPr>
          <xdr:spPr bwMode="auto">
            <a:xfrm>
              <a:off x="997327" y="53174585"/>
              <a:ext cx="1456618" cy="1018325"/>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107" name="Rectangle 801">
              <a:extLst>
                <a:ext uri="{FF2B5EF4-FFF2-40B4-BE49-F238E27FC236}">
                  <a16:creationId xmlns:a16="http://schemas.microsoft.com/office/drawing/2014/main" xmlns="" id="{7ED09F3E-1D19-42CA-A84A-C5EEF39017B0}"/>
                </a:ext>
              </a:extLst>
            </xdr:cNvPr>
            <xdr:cNvSpPr>
              <a:spLocks noChangeArrowheads="1"/>
            </xdr:cNvSpPr>
          </xdr:nvSpPr>
          <xdr:spPr bwMode="auto">
            <a:xfrm>
              <a:off x="1132734" y="53266324"/>
              <a:ext cx="1213813" cy="926595"/>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・研修の実施</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（火災対策専門官等実務研修）、（品質保証プログラム）</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xdr:txBody>
        </xdr:sp>
      </xdr:grpSp>
      <xdr:sp macro="" textlink="">
        <xdr:nvSpPr>
          <xdr:cNvPr id="104" name="テキスト ボックス 103">
            <a:extLst>
              <a:ext uri="{FF2B5EF4-FFF2-40B4-BE49-F238E27FC236}">
                <a16:creationId xmlns:a16="http://schemas.microsoft.com/office/drawing/2014/main" xmlns="" id="{4495E2A4-EC6E-47A7-8465-51DB737FA473}"/>
              </a:ext>
            </a:extLst>
          </xdr:cNvPr>
          <xdr:cNvSpPr txBox="1"/>
        </xdr:nvSpPr>
        <xdr:spPr bwMode="auto">
          <a:xfrm>
            <a:off x="1715891" y="42332618"/>
            <a:ext cx="2110970" cy="311664"/>
          </a:xfrm>
          <a:prstGeom prst="rect">
            <a:avLst/>
          </a:prstGeom>
          <a:noFill/>
          <a:ln>
            <a:noFill/>
          </a:ln>
          <a:effectLst/>
        </xdr:spPr>
        <xdr:txBody>
          <a:bodyPr vert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請負</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一般競争</a:t>
            </a:r>
            <a:r>
              <a:rPr kumimoji="1" lang="ja-JP" altLang="ja-JP" sz="1100" b="0" i="0" baseline="0">
                <a:effectLst/>
                <a:latin typeface="+mn-lt"/>
                <a:ea typeface="+mn-ea"/>
                <a:cs typeface="+mn-cs"/>
              </a:rPr>
              <a:t>契約（最低価格）</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105" name="Line 847">
            <a:extLst>
              <a:ext uri="{FF2B5EF4-FFF2-40B4-BE49-F238E27FC236}">
                <a16:creationId xmlns:a16="http://schemas.microsoft.com/office/drawing/2014/main" xmlns="" id="{F78A6B73-D2D8-4503-A588-2DB61D8C2485}"/>
              </a:ext>
            </a:extLst>
          </xdr:cNvPr>
          <xdr:cNvSpPr>
            <a:spLocks noChangeShapeType="1"/>
          </xdr:cNvSpPr>
        </xdr:nvSpPr>
        <xdr:spPr bwMode="auto">
          <a:xfrm flipH="1">
            <a:off x="2950748" y="41878707"/>
            <a:ext cx="1546" cy="470493"/>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grpSp>
    <xdr:clientData/>
  </xdr:twoCellAnchor>
  <xdr:twoCellAnchor>
    <xdr:from>
      <xdr:col>41</xdr:col>
      <xdr:colOff>141817</xdr:colOff>
      <xdr:row>767</xdr:row>
      <xdr:rowOff>207138</xdr:rowOff>
    </xdr:from>
    <xdr:to>
      <xdr:col>49</xdr:col>
      <xdr:colOff>200742</xdr:colOff>
      <xdr:row>769</xdr:row>
      <xdr:rowOff>412088</xdr:rowOff>
    </xdr:to>
    <xdr:sp macro="" textlink="">
      <xdr:nvSpPr>
        <xdr:cNvPr id="96" name="Text Box 783">
          <a:extLst>
            <a:ext uri="{FF2B5EF4-FFF2-40B4-BE49-F238E27FC236}">
              <a16:creationId xmlns:a16="http://schemas.microsoft.com/office/drawing/2014/main" xmlns="" id="{ADB6AA11-C869-454C-86E1-091B158531AB}"/>
            </a:ext>
          </a:extLst>
        </xdr:cNvPr>
        <xdr:cNvSpPr txBox="1">
          <a:spLocks noChangeArrowheads="1"/>
        </xdr:cNvSpPr>
      </xdr:nvSpPr>
      <xdr:spPr bwMode="auto">
        <a:xfrm>
          <a:off x="8510210" y="70950674"/>
          <a:ext cx="1691782" cy="803664"/>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rtl="0" eaLnBrk="1" fontAlgn="auto" latinLnBrk="0" hangingPunct="1"/>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G</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a:t>
          </a:r>
          <a:r>
            <a:rPr lang="ja-JP" altLang="ja-JP" sz="1100" b="0" i="0" baseline="0">
              <a:effectLst/>
              <a:latin typeface="+mn-lt"/>
              <a:ea typeface="+mn-ea"/>
              <a:cs typeface="+mn-cs"/>
            </a:rPr>
            <a:t>民間企業</a:t>
          </a:r>
          <a:r>
            <a:rPr lang="ja-JP" altLang="en-US" sz="1100" b="0" i="0" baseline="0">
              <a:effectLst/>
              <a:latin typeface="+mn-lt"/>
              <a:ea typeface="+mn-ea"/>
              <a:cs typeface="+mn-cs"/>
            </a:rPr>
            <a:t>等</a:t>
          </a:r>
          <a:r>
            <a:rPr lang="ja-JP" altLang="ja-JP" sz="1100" b="0" i="0" baseline="0">
              <a:effectLst/>
              <a:latin typeface="+mn-lt"/>
              <a:ea typeface="+mn-ea"/>
              <a:cs typeface="+mn-cs"/>
            </a:rPr>
            <a:t>　</a:t>
          </a:r>
          <a:r>
            <a:rPr lang="ja-JP" altLang="en-US" sz="1100" b="0" i="0" baseline="0">
              <a:effectLst/>
              <a:latin typeface="+mn-lt"/>
              <a:ea typeface="+mn-ea"/>
              <a:cs typeface="+mn-cs"/>
            </a:rPr>
            <a:t>１０団体</a:t>
          </a:r>
          <a:endParaRPr lang="ja-JP" altLang="ja-JP">
            <a:effectLst/>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　</a:t>
          </a:r>
          <a:endParaRPr kumimoji="0"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　　　１６</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百万円</a:t>
          </a:r>
        </a:p>
      </xdr:txBody>
    </xdr:sp>
    <xdr:clientData/>
  </xdr:twoCellAnchor>
  <xdr:twoCellAnchor>
    <xdr:from>
      <xdr:col>41</xdr:col>
      <xdr:colOff>123753</xdr:colOff>
      <xdr:row>770</xdr:row>
      <xdr:rowOff>44115</xdr:rowOff>
    </xdr:from>
    <xdr:to>
      <xdr:col>49</xdr:col>
      <xdr:colOff>145977</xdr:colOff>
      <xdr:row>781</xdr:row>
      <xdr:rowOff>149677</xdr:rowOff>
    </xdr:to>
    <xdr:grpSp>
      <xdr:nvGrpSpPr>
        <xdr:cNvPr id="97" name="グループ化 96">
          <a:extLst>
            <a:ext uri="{FF2B5EF4-FFF2-40B4-BE49-F238E27FC236}">
              <a16:creationId xmlns:a16="http://schemas.microsoft.com/office/drawing/2014/main" xmlns="" id="{EC052832-7ADE-44A5-BCB9-89CDD71A5934}"/>
            </a:ext>
          </a:extLst>
        </xdr:cNvPr>
        <xdr:cNvGrpSpPr/>
      </xdr:nvGrpSpPr>
      <xdr:grpSpPr>
        <a:xfrm>
          <a:off x="8492146" y="68896258"/>
          <a:ext cx="1655081" cy="3616205"/>
          <a:chOff x="934868" y="53156648"/>
          <a:chExt cx="1447096" cy="1597550"/>
        </a:xfrm>
      </xdr:grpSpPr>
      <xdr:sp macro="" textlink="">
        <xdr:nvSpPr>
          <xdr:cNvPr id="100" name="大かっこ 99">
            <a:extLst>
              <a:ext uri="{FF2B5EF4-FFF2-40B4-BE49-F238E27FC236}">
                <a16:creationId xmlns:a16="http://schemas.microsoft.com/office/drawing/2014/main" xmlns="" id="{C8E800FF-7DA4-4F38-8DF1-042734396A4F}"/>
              </a:ext>
            </a:extLst>
          </xdr:cNvPr>
          <xdr:cNvSpPr/>
        </xdr:nvSpPr>
        <xdr:spPr bwMode="auto">
          <a:xfrm>
            <a:off x="934868" y="53156648"/>
            <a:ext cx="1447096" cy="1597550"/>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101" name="Rectangle 801">
            <a:extLst>
              <a:ext uri="{FF2B5EF4-FFF2-40B4-BE49-F238E27FC236}">
                <a16:creationId xmlns:a16="http://schemas.microsoft.com/office/drawing/2014/main" xmlns="" id="{F9E92E64-D89F-409D-B6DE-D6CC4F04E616}"/>
              </a:ext>
            </a:extLst>
          </xdr:cNvPr>
          <xdr:cNvSpPr>
            <a:spLocks noChangeArrowheads="1"/>
          </xdr:cNvSpPr>
        </xdr:nvSpPr>
        <xdr:spPr bwMode="auto">
          <a:xfrm>
            <a:off x="1030832" y="53230863"/>
            <a:ext cx="1283400" cy="1455408"/>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・研修の実施</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放射線測定及び放射線防護研修）、（核燃料サイクル施設の放射線防護の研修）、（放射線防護の講義（原子力検査官基礎研修（経験者採用コース））、（リスクコミュニケーション入門研修）、（燃料加工及び再処理施設の研修）、（被規制者とのコミュニケーションスキルアップ研修（中級継続））、（品質保証入門）等</a:t>
            </a:r>
          </a:p>
        </xdr:txBody>
      </xdr:sp>
    </xdr:grpSp>
    <xdr:clientData/>
  </xdr:twoCellAnchor>
  <xdr:twoCellAnchor>
    <xdr:from>
      <xdr:col>41</xdr:col>
      <xdr:colOff>69536</xdr:colOff>
      <xdr:row>766</xdr:row>
      <xdr:rowOff>623331</xdr:rowOff>
    </xdr:from>
    <xdr:to>
      <xdr:col>49</xdr:col>
      <xdr:colOff>27046</xdr:colOff>
      <xdr:row>767</xdr:row>
      <xdr:rowOff>240797</xdr:rowOff>
    </xdr:to>
    <xdr:sp macro="" textlink="">
      <xdr:nvSpPr>
        <xdr:cNvPr id="98" name="テキスト ボックス 97">
          <a:extLst>
            <a:ext uri="{FF2B5EF4-FFF2-40B4-BE49-F238E27FC236}">
              <a16:creationId xmlns:a16="http://schemas.microsoft.com/office/drawing/2014/main" xmlns="" id="{5B27A02F-3F85-4FAE-B2FA-699A1F2E12F7}"/>
            </a:ext>
          </a:extLst>
        </xdr:cNvPr>
        <xdr:cNvSpPr txBox="1"/>
      </xdr:nvSpPr>
      <xdr:spPr bwMode="auto">
        <a:xfrm>
          <a:off x="8437929" y="70700117"/>
          <a:ext cx="1590367" cy="284216"/>
        </a:xfrm>
        <a:prstGeom prst="rect">
          <a:avLst/>
        </a:prstGeom>
        <a:noFill/>
        <a:ln>
          <a:noFill/>
        </a:ln>
        <a:effectLst/>
      </xdr:spPr>
      <xdr:txBody>
        <a:bodyPr vert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請負</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ja-JP" sz="1100" b="0" i="0" baseline="0">
              <a:effectLst/>
              <a:latin typeface="+mn-lt"/>
              <a:ea typeface="+mn-ea"/>
              <a:cs typeface="+mn-cs"/>
            </a:rPr>
            <a:t>随意契約（</a:t>
          </a:r>
          <a:r>
            <a:rPr kumimoji="1" lang="ja-JP" altLang="en-US" sz="1100" b="0" i="0" baseline="0">
              <a:effectLst/>
              <a:latin typeface="+mn-lt"/>
              <a:ea typeface="+mn-ea"/>
              <a:cs typeface="+mn-cs"/>
            </a:rPr>
            <a:t>少額</a:t>
          </a:r>
          <a:r>
            <a:rPr kumimoji="1" lang="ja-JP" altLang="ja-JP" sz="1100" b="0" i="0" baseline="0">
              <a:effectLst/>
              <a:latin typeface="+mn-lt"/>
              <a:ea typeface="+mn-ea"/>
              <a:cs typeface="+mn-cs"/>
            </a:rPr>
            <a:t>）</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46</xdr:col>
      <xdr:colOff>48277</xdr:colOff>
      <xdr:row>766</xdr:row>
      <xdr:rowOff>134154</xdr:rowOff>
    </xdr:from>
    <xdr:to>
      <xdr:col>46</xdr:col>
      <xdr:colOff>53245</xdr:colOff>
      <xdr:row>766</xdr:row>
      <xdr:rowOff>588639</xdr:rowOff>
    </xdr:to>
    <xdr:sp macro="" textlink="">
      <xdr:nvSpPr>
        <xdr:cNvPr id="99" name="Line 847">
          <a:extLst>
            <a:ext uri="{FF2B5EF4-FFF2-40B4-BE49-F238E27FC236}">
              <a16:creationId xmlns:a16="http://schemas.microsoft.com/office/drawing/2014/main" xmlns="" id="{90C3B2E0-AE99-43F1-AA2A-30869C5B29BA}"/>
            </a:ext>
          </a:extLst>
        </xdr:cNvPr>
        <xdr:cNvSpPr>
          <a:spLocks noChangeShapeType="1"/>
        </xdr:cNvSpPr>
      </xdr:nvSpPr>
      <xdr:spPr bwMode="auto">
        <a:xfrm flipH="1">
          <a:off x="9437206" y="70210940"/>
          <a:ext cx="4968" cy="45448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30</xdr:col>
      <xdr:colOff>119062</xdr:colOff>
      <xdr:row>766</xdr:row>
      <xdr:rowOff>134369</xdr:rowOff>
    </xdr:from>
    <xdr:to>
      <xdr:col>46</xdr:col>
      <xdr:colOff>63152</xdr:colOff>
      <xdr:row>766</xdr:row>
      <xdr:rowOff>145413</xdr:rowOff>
    </xdr:to>
    <xdr:sp macro="" textlink="">
      <xdr:nvSpPr>
        <xdr:cNvPr id="116" name="Line 844">
          <a:extLst>
            <a:ext uri="{FF2B5EF4-FFF2-40B4-BE49-F238E27FC236}">
              <a16:creationId xmlns:a16="http://schemas.microsoft.com/office/drawing/2014/main" xmlns="" id="{5764CA09-6324-48A9-A780-01B6B39942EF}"/>
            </a:ext>
          </a:extLst>
        </xdr:cNvPr>
        <xdr:cNvSpPr>
          <a:spLocks noChangeShapeType="1"/>
        </xdr:cNvSpPr>
      </xdr:nvSpPr>
      <xdr:spPr bwMode="auto">
        <a:xfrm>
          <a:off x="6242276" y="70211155"/>
          <a:ext cx="3209805" cy="11044"/>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0" zoomScaleNormal="75" zoomScaleSheetLayoutView="70" zoomScalePageLayoutView="85" workbookViewId="0">
      <selection activeCell="AE5" sqref="AE5:AP5"/>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4">
        <v>2021</v>
      </c>
      <c r="AE2" s="944"/>
      <c r="AF2" s="944"/>
      <c r="AG2" s="944"/>
      <c r="AH2" s="944"/>
      <c r="AI2" s="98" t="s">
        <v>401</v>
      </c>
      <c r="AJ2" s="944" t="s">
        <v>707</v>
      </c>
      <c r="AK2" s="944"/>
      <c r="AL2" s="944"/>
      <c r="AM2" s="944"/>
      <c r="AN2" s="98" t="s">
        <v>401</v>
      </c>
      <c r="AO2" s="944">
        <v>20</v>
      </c>
      <c r="AP2" s="944"/>
      <c r="AQ2" s="944"/>
      <c r="AR2" s="99" t="s">
        <v>706</v>
      </c>
      <c r="AS2" s="950">
        <v>6</v>
      </c>
      <c r="AT2" s="950"/>
      <c r="AU2" s="950"/>
      <c r="AV2" s="98" t="str">
        <f>IF(AW2="","","-")</f>
        <v/>
      </c>
      <c r="AW2" s="912"/>
      <c r="AX2" s="912"/>
    </row>
    <row r="3" spans="1:50" ht="21" customHeight="1" thickBot="1" x14ac:dyDescent="0.2">
      <c r="A3" s="868" t="s">
        <v>699</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23" t="s">
        <v>64</v>
      </c>
      <c r="AJ3" s="870" t="s">
        <v>708</v>
      </c>
      <c r="AK3" s="870"/>
      <c r="AL3" s="870"/>
      <c r="AM3" s="870"/>
      <c r="AN3" s="870"/>
      <c r="AO3" s="870"/>
      <c r="AP3" s="870"/>
      <c r="AQ3" s="870"/>
      <c r="AR3" s="870"/>
      <c r="AS3" s="870"/>
      <c r="AT3" s="870"/>
      <c r="AU3" s="870"/>
      <c r="AV3" s="870"/>
      <c r="AW3" s="870"/>
      <c r="AX3" s="24" t="s">
        <v>65</v>
      </c>
    </row>
    <row r="4" spans="1:50" ht="24.75" customHeight="1" x14ac:dyDescent="0.15">
      <c r="A4" s="702" t="s">
        <v>25</v>
      </c>
      <c r="B4" s="703"/>
      <c r="C4" s="703"/>
      <c r="D4" s="703"/>
      <c r="E4" s="703"/>
      <c r="F4" s="703"/>
      <c r="G4" s="680" t="s">
        <v>709</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710</v>
      </c>
      <c r="AF4" s="686"/>
      <c r="AG4" s="686"/>
      <c r="AH4" s="686"/>
      <c r="AI4" s="686"/>
      <c r="AJ4" s="686"/>
      <c r="AK4" s="686"/>
      <c r="AL4" s="686"/>
      <c r="AM4" s="686"/>
      <c r="AN4" s="686"/>
      <c r="AO4" s="686"/>
      <c r="AP4" s="687"/>
      <c r="AQ4" s="688" t="s">
        <v>2</v>
      </c>
      <c r="AR4" s="683"/>
      <c r="AS4" s="683"/>
      <c r="AT4" s="683"/>
      <c r="AU4" s="683"/>
      <c r="AV4" s="683"/>
      <c r="AW4" s="683"/>
      <c r="AX4" s="689"/>
    </row>
    <row r="5" spans="1:50" ht="70.5" customHeight="1" x14ac:dyDescent="0.15">
      <c r="A5" s="690" t="s">
        <v>67</v>
      </c>
      <c r="B5" s="691"/>
      <c r="C5" s="691"/>
      <c r="D5" s="691"/>
      <c r="E5" s="691"/>
      <c r="F5" s="692"/>
      <c r="G5" s="840" t="s">
        <v>497</v>
      </c>
      <c r="H5" s="841"/>
      <c r="I5" s="841"/>
      <c r="J5" s="841"/>
      <c r="K5" s="841"/>
      <c r="L5" s="841"/>
      <c r="M5" s="842" t="s">
        <v>66</v>
      </c>
      <c r="N5" s="843"/>
      <c r="O5" s="843"/>
      <c r="P5" s="843"/>
      <c r="Q5" s="843"/>
      <c r="R5" s="844"/>
      <c r="S5" s="845" t="s">
        <v>509</v>
      </c>
      <c r="T5" s="841"/>
      <c r="U5" s="841"/>
      <c r="V5" s="841"/>
      <c r="W5" s="841"/>
      <c r="X5" s="846"/>
      <c r="Y5" s="696" t="s">
        <v>3</v>
      </c>
      <c r="Z5" s="542"/>
      <c r="AA5" s="542"/>
      <c r="AB5" s="542"/>
      <c r="AC5" s="542"/>
      <c r="AD5" s="543"/>
      <c r="AE5" s="697" t="s">
        <v>711</v>
      </c>
      <c r="AF5" s="697"/>
      <c r="AG5" s="697"/>
      <c r="AH5" s="697"/>
      <c r="AI5" s="697"/>
      <c r="AJ5" s="697"/>
      <c r="AK5" s="697"/>
      <c r="AL5" s="697"/>
      <c r="AM5" s="697"/>
      <c r="AN5" s="697"/>
      <c r="AO5" s="697"/>
      <c r="AP5" s="698"/>
      <c r="AQ5" s="699" t="s">
        <v>712</v>
      </c>
      <c r="AR5" s="700"/>
      <c r="AS5" s="700"/>
      <c r="AT5" s="700"/>
      <c r="AU5" s="700"/>
      <c r="AV5" s="700"/>
      <c r="AW5" s="700"/>
      <c r="AX5" s="701"/>
    </row>
    <row r="6" spans="1:50" ht="39" customHeight="1" x14ac:dyDescent="0.15">
      <c r="A6" s="704" t="s">
        <v>4</v>
      </c>
      <c r="B6" s="705"/>
      <c r="C6" s="705"/>
      <c r="D6" s="705"/>
      <c r="E6" s="705"/>
      <c r="F6" s="705"/>
      <c r="G6" s="389" t="str">
        <f>入力規則等!F39</f>
        <v>エネルギー対策特別会計電源開発促進勘定</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65.099999999999994" customHeight="1" x14ac:dyDescent="0.15">
      <c r="A7" s="494" t="s">
        <v>22</v>
      </c>
      <c r="B7" s="495"/>
      <c r="C7" s="495"/>
      <c r="D7" s="495"/>
      <c r="E7" s="495"/>
      <c r="F7" s="496"/>
      <c r="G7" s="497" t="s">
        <v>714</v>
      </c>
      <c r="H7" s="498"/>
      <c r="I7" s="498"/>
      <c r="J7" s="498"/>
      <c r="K7" s="498"/>
      <c r="L7" s="498"/>
      <c r="M7" s="498"/>
      <c r="N7" s="498"/>
      <c r="O7" s="498"/>
      <c r="P7" s="498"/>
      <c r="Q7" s="498"/>
      <c r="R7" s="498"/>
      <c r="S7" s="498"/>
      <c r="T7" s="498"/>
      <c r="U7" s="498"/>
      <c r="V7" s="498"/>
      <c r="W7" s="498"/>
      <c r="X7" s="499"/>
      <c r="Y7" s="924" t="s">
        <v>384</v>
      </c>
      <c r="Z7" s="439"/>
      <c r="AA7" s="439"/>
      <c r="AB7" s="439"/>
      <c r="AC7" s="439"/>
      <c r="AD7" s="925"/>
      <c r="AE7" s="913" t="s">
        <v>789</v>
      </c>
      <c r="AF7" s="914"/>
      <c r="AG7" s="914"/>
      <c r="AH7" s="914"/>
      <c r="AI7" s="914"/>
      <c r="AJ7" s="914"/>
      <c r="AK7" s="914"/>
      <c r="AL7" s="914"/>
      <c r="AM7" s="914"/>
      <c r="AN7" s="914"/>
      <c r="AO7" s="914"/>
      <c r="AP7" s="914"/>
      <c r="AQ7" s="914"/>
      <c r="AR7" s="914"/>
      <c r="AS7" s="914"/>
      <c r="AT7" s="914"/>
      <c r="AU7" s="914"/>
      <c r="AV7" s="914"/>
      <c r="AW7" s="914"/>
      <c r="AX7" s="915"/>
    </row>
    <row r="8" spans="1:50" ht="50.1" customHeight="1" x14ac:dyDescent="0.15">
      <c r="A8" s="494" t="s">
        <v>256</v>
      </c>
      <c r="B8" s="495"/>
      <c r="C8" s="495"/>
      <c r="D8" s="495"/>
      <c r="E8" s="495"/>
      <c r="F8" s="496"/>
      <c r="G8" s="945" t="str">
        <f>入力規則等!A27</f>
        <v>科学技術・イノベーション</v>
      </c>
      <c r="H8" s="718"/>
      <c r="I8" s="718"/>
      <c r="J8" s="718"/>
      <c r="K8" s="718"/>
      <c r="L8" s="718"/>
      <c r="M8" s="718"/>
      <c r="N8" s="718"/>
      <c r="O8" s="718"/>
      <c r="P8" s="718"/>
      <c r="Q8" s="718"/>
      <c r="R8" s="718"/>
      <c r="S8" s="718"/>
      <c r="T8" s="718"/>
      <c r="U8" s="718"/>
      <c r="V8" s="718"/>
      <c r="W8" s="718"/>
      <c r="X8" s="946"/>
      <c r="Y8" s="847" t="s">
        <v>257</v>
      </c>
      <c r="Z8" s="848"/>
      <c r="AA8" s="848"/>
      <c r="AB8" s="848"/>
      <c r="AC8" s="848"/>
      <c r="AD8" s="849"/>
      <c r="AE8" s="717" t="str">
        <f>入力規則等!K13</f>
        <v>エネルギー対策</v>
      </c>
      <c r="AF8" s="718"/>
      <c r="AG8" s="718"/>
      <c r="AH8" s="718"/>
      <c r="AI8" s="718"/>
      <c r="AJ8" s="718"/>
      <c r="AK8" s="718"/>
      <c r="AL8" s="718"/>
      <c r="AM8" s="718"/>
      <c r="AN8" s="718"/>
      <c r="AO8" s="718"/>
      <c r="AP8" s="718"/>
      <c r="AQ8" s="718"/>
      <c r="AR8" s="718"/>
      <c r="AS8" s="718"/>
      <c r="AT8" s="718"/>
      <c r="AU8" s="718"/>
      <c r="AV8" s="718"/>
      <c r="AW8" s="718"/>
      <c r="AX8" s="719"/>
    </row>
    <row r="9" spans="1:50" ht="53.1" customHeight="1" x14ac:dyDescent="0.15">
      <c r="A9" s="850" t="s">
        <v>23</v>
      </c>
      <c r="B9" s="851"/>
      <c r="C9" s="851"/>
      <c r="D9" s="851"/>
      <c r="E9" s="851"/>
      <c r="F9" s="851"/>
      <c r="G9" s="852" t="s">
        <v>715</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69.95" customHeight="1" x14ac:dyDescent="0.15">
      <c r="A10" s="658" t="s">
        <v>30</v>
      </c>
      <c r="B10" s="659"/>
      <c r="C10" s="659"/>
      <c r="D10" s="659"/>
      <c r="E10" s="659"/>
      <c r="F10" s="659"/>
      <c r="G10" s="752" t="s">
        <v>904</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x14ac:dyDescent="0.15">
      <c r="A11" s="658" t="s">
        <v>5</v>
      </c>
      <c r="B11" s="659"/>
      <c r="C11" s="659"/>
      <c r="D11" s="659"/>
      <c r="E11" s="659"/>
      <c r="F11" s="660"/>
      <c r="G11" s="693" t="str">
        <f>入力規則等!P10</f>
        <v>直接実施、委託・請負</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963" t="s">
        <v>24</v>
      </c>
      <c r="B12" s="964"/>
      <c r="C12" s="964"/>
      <c r="D12" s="964"/>
      <c r="E12" s="964"/>
      <c r="F12" s="965"/>
      <c r="G12" s="758"/>
      <c r="H12" s="759"/>
      <c r="I12" s="759"/>
      <c r="J12" s="759"/>
      <c r="K12" s="759"/>
      <c r="L12" s="759"/>
      <c r="M12" s="759"/>
      <c r="N12" s="759"/>
      <c r="O12" s="759"/>
      <c r="P12" s="446" t="s">
        <v>385</v>
      </c>
      <c r="Q12" s="441"/>
      <c r="R12" s="441"/>
      <c r="S12" s="441"/>
      <c r="T12" s="441"/>
      <c r="U12" s="441"/>
      <c r="V12" s="442"/>
      <c r="W12" s="446" t="s">
        <v>407</v>
      </c>
      <c r="X12" s="441"/>
      <c r="Y12" s="441"/>
      <c r="Z12" s="441"/>
      <c r="AA12" s="441"/>
      <c r="AB12" s="441"/>
      <c r="AC12" s="442"/>
      <c r="AD12" s="446" t="s">
        <v>696</v>
      </c>
      <c r="AE12" s="441"/>
      <c r="AF12" s="441"/>
      <c r="AG12" s="441"/>
      <c r="AH12" s="441"/>
      <c r="AI12" s="441"/>
      <c r="AJ12" s="442"/>
      <c r="AK12" s="446" t="s">
        <v>700</v>
      </c>
      <c r="AL12" s="441"/>
      <c r="AM12" s="441"/>
      <c r="AN12" s="441"/>
      <c r="AO12" s="441"/>
      <c r="AP12" s="441"/>
      <c r="AQ12" s="442"/>
      <c r="AR12" s="446" t="s">
        <v>701</v>
      </c>
      <c r="AS12" s="441"/>
      <c r="AT12" s="441"/>
      <c r="AU12" s="441"/>
      <c r="AV12" s="441"/>
      <c r="AW12" s="441"/>
      <c r="AX12" s="720"/>
    </row>
    <row r="13" spans="1:50" ht="21" customHeight="1" x14ac:dyDescent="0.15">
      <c r="A13" s="612"/>
      <c r="B13" s="613"/>
      <c r="C13" s="613"/>
      <c r="D13" s="613"/>
      <c r="E13" s="613"/>
      <c r="F13" s="614"/>
      <c r="G13" s="721" t="s">
        <v>6</v>
      </c>
      <c r="H13" s="722"/>
      <c r="I13" s="762" t="s">
        <v>7</v>
      </c>
      <c r="J13" s="763"/>
      <c r="K13" s="763"/>
      <c r="L13" s="763"/>
      <c r="M13" s="763"/>
      <c r="N13" s="763"/>
      <c r="O13" s="764"/>
      <c r="P13" s="655">
        <v>388</v>
      </c>
      <c r="Q13" s="656"/>
      <c r="R13" s="656"/>
      <c r="S13" s="656"/>
      <c r="T13" s="656"/>
      <c r="U13" s="656"/>
      <c r="V13" s="657"/>
      <c r="W13" s="655">
        <v>416</v>
      </c>
      <c r="X13" s="656"/>
      <c r="Y13" s="656"/>
      <c r="Z13" s="656"/>
      <c r="AA13" s="656"/>
      <c r="AB13" s="656"/>
      <c r="AC13" s="657"/>
      <c r="AD13" s="655">
        <v>429</v>
      </c>
      <c r="AE13" s="656"/>
      <c r="AF13" s="656"/>
      <c r="AG13" s="656"/>
      <c r="AH13" s="656"/>
      <c r="AI13" s="656"/>
      <c r="AJ13" s="657"/>
      <c r="AK13" s="655">
        <v>401</v>
      </c>
      <c r="AL13" s="656"/>
      <c r="AM13" s="656"/>
      <c r="AN13" s="656"/>
      <c r="AO13" s="656"/>
      <c r="AP13" s="656"/>
      <c r="AQ13" s="657"/>
      <c r="AR13" s="921"/>
      <c r="AS13" s="922"/>
      <c r="AT13" s="922"/>
      <c r="AU13" s="922"/>
      <c r="AV13" s="922"/>
      <c r="AW13" s="922"/>
      <c r="AX13" s="923"/>
    </row>
    <row r="14" spans="1:50" ht="21" customHeight="1" x14ac:dyDescent="0.15">
      <c r="A14" s="612"/>
      <c r="B14" s="613"/>
      <c r="C14" s="613"/>
      <c r="D14" s="613"/>
      <c r="E14" s="613"/>
      <c r="F14" s="614"/>
      <c r="G14" s="723"/>
      <c r="H14" s="724"/>
      <c r="I14" s="709" t="s">
        <v>8</v>
      </c>
      <c r="J14" s="760"/>
      <c r="K14" s="760"/>
      <c r="L14" s="760"/>
      <c r="M14" s="760"/>
      <c r="N14" s="760"/>
      <c r="O14" s="761"/>
      <c r="P14" s="655" t="s">
        <v>716</v>
      </c>
      <c r="Q14" s="656"/>
      <c r="R14" s="656"/>
      <c r="S14" s="656"/>
      <c r="T14" s="656"/>
      <c r="U14" s="656"/>
      <c r="V14" s="657"/>
      <c r="W14" s="655" t="s">
        <v>718</v>
      </c>
      <c r="X14" s="656"/>
      <c r="Y14" s="656"/>
      <c r="Z14" s="656"/>
      <c r="AA14" s="656"/>
      <c r="AB14" s="656"/>
      <c r="AC14" s="657"/>
      <c r="AD14" s="655" t="s">
        <v>718</v>
      </c>
      <c r="AE14" s="656"/>
      <c r="AF14" s="656"/>
      <c r="AG14" s="656"/>
      <c r="AH14" s="656"/>
      <c r="AI14" s="656"/>
      <c r="AJ14" s="657"/>
      <c r="AK14" s="655" t="s">
        <v>834</v>
      </c>
      <c r="AL14" s="656"/>
      <c r="AM14" s="656"/>
      <c r="AN14" s="656"/>
      <c r="AO14" s="656"/>
      <c r="AP14" s="656"/>
      <c r="AQ14" s="657"/>
      <c r="AR14" s="790"/>
      <c r="AS14" s="790"/>
      <c r="AT14" s="790"/>
      <c r="AU14" s="790"/>
      <c r="AV14" s="790"/>
      <c r="AW14" s="790"/>
      <c r="AX14" s="791"/>
    </row>
    <row r="15" spans="1:50" ht="21" customHeight="1" x14ac:dyDescent="0.15">
      <c r="A15" s="612"/>
      <c r="B15" s="613"/>
      <c r="C15" s="613"/>
      <c r="D15" s="613"/>
      <c r="E15" s="613"/>
      <c r="F15" s="614"/>
      <c r="G15" s="723"/>
      <c r="H15" s="724"/>
      <c r="I15" s="709" t="s">
        <v>51</v>
      </c>
      <c r="J15" s="710"/>
      <c r="K15" s="710"/>
      <c r="L15" s="710"/>
      <c r="M15" s="710"/>
      <c r="N15" s="710"/>
      <c r="O15" s="711"/>
      <c r="P15" s="655" t="s">
        <v>717</v>
      </c>
      <c r="Q15" s="656"/>
      <c r="R15" s="656"/>
      <c r="S15" s="656"/>
      <c r="T15" s="656"/>
      <c r="U15" s="656"/>
      <c r="V15" s="657"/>
      <c r="W15" s="655" t="s">
        <v>718</v>
      </c>
      <c r="X15" s="656"/>
      <c r="Y15" s="656"/>
      <c r="Z15" s="656"/>
      <c r="AA15" s="656"/>
      <c r="AB15" s="656"/>
      <c r="AC15" s="657"/>
      <c r="AD15" s="655" t="s">
        <v>718</v>
      </c>
      <c r="AE15" s="656"/>
      <c r="AF15" s="656"/>
      <c r="AG15" s="656"/>
      <c r="AH15" s="656"/>
      <c r="AI15" s="656"/>
      <c r="AJ15" s="657"/>
      <c r="AK15" s="655" t="s">
        <v>835</v>
      </c>
      <c r="AL15" s="656"/>
      <c r="AM15" s="656"/>
      <c r="AN15" s="656"/>
      <c r="AO15" s="656"/>
      <c r="AP15" s="656"/>
      <c r="AQ15" s="657"/>
      <c r="AR15" s="655"/>
      <c r="AS15" s="656"/>
      <c r="AT15" s="656"/>
      <c r="AU15" s="656"/>
      <c r="AV15" s="656"/>
      <c r="AW15" s="656"/>
      <c r="AX15" s="805"/>
    </row>
    <row r="16" spans="1:50" ht="21" customHeight="1" x14ac:dyDescent="0.15">
      <c r="A16" s="612"/>
      <c r="B16" s="613"/>
      <c r="C16" s="613"/>
      <c r="D16" s="613"/>
      <c r="E16" s="613"/>
      <c r="F16" s="614"/>
      <c r="G16" s="723"/>
      <c r="H16" s="724"/>
      <c r="I16" s="709" t="s">
        <v>52</v>
      </c>
      <c r="J16" s="710"/>
      <c r="K16" s="710"/>
      <c r="L16" s="710"/>
      <c r="M16" s="710"/>
      <c r="N16" s="710"/>
      <c r="O16" s="711"/>
      <c r="P16" s="655" t="s">
        <v>716</v>
      </c>
      <c r="Q16" s="656"/>
      <c r="R16" s="656"/>
      <c r="S16" s="656"/>
      <c r="T16" s="656"/>
      <c r="U16" s="656"/>
      <c r="V16" s="657"/>
      <c r="W16" s="655" t="s">
        <v>718</v>
      </c>
      <c r="X16" s="656"/>
      <c r="Y16" s="656"/>
      <c r="Z16" s="656"/>
      <c r="AA16" s="656"/>
      <c r="AB16" s="656"/>
      <c r="AC16" s="657"/>
      <c r="AD16" s="655" t="s">
        <v>833</v>
      </c>
      <c r="AE16" s="656"/>
      <c r="AF16" s="656"/>
      <c r="AG16" s="656"/>
      <c r="AH16" s="656"/>
      <c r="AI16" s="656"/>
      <c r="AJ16" s="657"/>
      <c r="AK16" s="655" t="s">
        <v>836</v>
      </c>
      <c r="AL16" s="656"/>
      <c r="AM16" s="656"/>
      <c r="AN16" s="656"/>
      <c r="AO16" s="656"/>
      <c r="AP16" s="656"/>
      <c r="AQ16" s="657"/>
      <c r="AR16" s="755"/>
      <c r="AS16" s="756"/>
      <c r="AT16" s="756"/>
      <c r="AU16" s="756"/>
      <c r="AV16" s="756"/>
      <c r="AW16" s="756"/>
      <c r="AX16" s="757"/>
    </row>
    <row r="17" spans="1:50" ht="24.75" customHeight="1" x14ac:dyDescent="0.15">
      <c r="A17" s="612"/>
      <c r="B17" s="613"/>
      <c r="C17" s="613"/>
      <c r="D17" s="613"/>
      <c r="E17" s="613"/>
      <c r="F17" s="614"/>
      <c r="G17" s="723"/>
      <c r="H17" s="724"/>
      <c r="I17" s="709" t="s">
        <v>50</v>
      </c>
      <c r="J17" s="760"/>
      <c r="K17" s="760"/>
      <c r="L17" s="760"/>
      <c r="M17" s="760"/>
      <c r="N17" s="760"/>
      <c r="O17" s="761"/>
      <c r="P17" s="655" t="s">
        <v>718</v>
      </c>
      <c r="Q17" s="656"/>
      <c r="R17" s="656"/>
      <c r="S17" s="656"/>
      <c r="T17" s="656"/>
      <c r="U17" s="656"/>
      <c r="V17" s="657"/>
      <c r="W17" s="655" t="s">
        <v>718</v>
      </c>
      <c r="X17" s="656"/>
      <c r="Y17" s="656"/>
      <c r="Z17" s="656"/>
      <c r="AA17" s="656"/>
      <c r="AB17" s="656"/>
      <c r="AC17" s="657"/>
      <c r="AD17" s="655" t="s">
        <v>833</v>
      </c>
      <c r="AE17" s="656"/>
      <c r="AF17" s="656"/>
      <c r="AG17" s="656"/>
      <c r="AH17" s="656"/>
      <c r="AI17" s="656"/>
      <c r="AJ17" s="657"/>
      <c r="AK17" s="655" t="s">
        <v>835</v>
      </c>
      <c r="AL17" s="656"/>
      <c r="AM17" s="656"/>
      <c r="AN17" s="656"/>
      <c r="AO17" s="656"/>
      <c r="AP17" s="656"/>
      <c r="AQ17" s="657"/>
      <c r="AR17" s="919"/>
      <c r="AS17" s="919"/>
      <c r="AT17" s="919"/>
      <c r="AU17" s="919"/>
      <c r="AV17" s="919"/>
      <c r="AW17" s="919"/>
      <c r="AX17" s="920"/>
    </row>
    <row r="18" spans="1:50" ht="24.75" customHeight="1" x14ac:dyDescent="0.15">
      <c r="A18" s="612"/>
      <c r="B18" s="613"/>
      <c r="C18" s="613"/>
      <c r="D18" s="613"/>
      <c r="E18" s="613"/>
      <c r="F18" s="614"/>
      <c r="G18" s="725"/>
      <c r="H18" s="726"/>
      <c r="I18" s="714" t="s">
        <v>20</v>
      </c>
      <c r="J18" s="715"/>
      <c r="K18" s="715"/>
      <c r="L18" s="715"/>
      <c r="M18" s="715"/>
      <c r="N18" s="715"/>
      <c r="O18" s="716"/>
      <c r="P18" s="879">
        <f>SUM(P13:V17)</f>
        <v>388</v>
      </c>
      <c r="Q18" s="880"/>
      <c r="R18" s="880"/>
      <c r="S18" s="880"/>
      <c r="T18" s="880"/>
      <c r="U18" s="880"/>
      <c r="V18" s="881"/>
      <c r="W18" s="879">
        <f>SUM(W13:AC17)</f>
        <v>416</v>
      </c>
      <c r="X18" s="880"/>
      <c r="Y18" s="880"/>
      <c r="Z18" s="880"/>
      <c r="AA18" s="880"/>
      <c r="AB18" s="880"/>
      <c r="AC18" s="881"/>
      <c r="AD18" s="879">
        <f>SUM(AD13:AJ17)</f>
        <v>429</v>
      </c>
      <c r="AE18" s="880"/>
      <c r="AF18" s="880"/>
      <c r="AG18" s="880"/>
      <c r="AH18" s="880"/>
      <c r="AI18" s="880"/>
      <c r="AJ18" s="881"/>
      <c r="AK18" s="879">
        <f>SUM(AK13:AQ17)</f>
        <v>401</v>
      </c>
      <c r="AL18" s="880"/>
      <c r="AM18" s="880"/>
      <c r="AN18" s="880"/>
      <c r="AO18" s="880"/>
      <c r="AP18" s="880"/>
      <c r="AQ18" s="881"/>
      <c r="AR18" s="879">
        <f>SUM(AR13:AX17)</f>
        <v>0</v>
      </c>
      <c r="AS18" s="880"/>
      <c r="AT18" s="880"/>
      <c r="AU18" s="880"/>
      <c r="AV18" s="880"/>
      <c r="AW18" s="880"/>
      <c r="AX18" s="882"/>
    </row>
    <row r="19" spans="1:50" ht="24.75" customHeight="1" x14ac:dyDescent="0.15">
      <c r="A19" s="612"/>
      <c r="B19" s="613"/>
      <c r="C19" s="613"/>
      <c r="D19" s="613"/>
      <c r="E19" s="613"/>
      <c r="F19" s="614"/>
      <c r="G19" s="877" t="s">
        <v>9</v>
      </c>
      <c r="H19" s="878"/>
      <c r="I19" s="878"/>
      <c r="J19" s="878"/>
      <c r="K19" s="878"/>
      <c r="L19" s="878"/>
      <c r="M19" s="878"/>
      <c r="N19" s="878"/>
      <c r="O19" s="878"/>
      <c r="P19" s="655">
        <v>341</v>
      </c>
      <c r="Q19" s="656"/>
      <c r="R19" s="656"/>
      <c r="S19" s="656"/>
      <c r="T19" s="656"/>
      <c r="U19" s="656"/>
      <c r="V19" s="657"/>
      <c r="W19" s="655">
        <v>343</v>
      </c>
      <c r="X19" s="656"/>
      <c r="Y19" s="656"/>
      <c r="Z19" s="656"/>
      <c r="AA19" s="656"/>
      <c r="AB19" s="656"/>
      <c r="AC19" s="657"/>
      <c r="AD19" s="655">
        <v>211</v>
      </c>
      <c r="AE19" s="656"/>
      <c r="AF19" s="656"/>
      <c r="AG19" s="656"/>
      <c r="AH19" s="656"/>
      <c r="AI19" s="656"/>
      <c r="AJ19" s="657"/>
      <c r="AK19" s="324"/>
      <c r="AL19" s="324"/>
      <c r="AM19" s="324"/>
      <c r="AN19" s="324"/>
      <c r="AO19" s="324"/>
      <c r="AP19" s="324"/>
      <c r="AQ19" s="324"/>
      <c r="AR19" s="324"/>
      <c r="AS19" s="324"/>
      <c r="AT19" s="324"/>
      <c r="AU19" s="324"/>
      <c r="AV19" s="324"/>
      <c r="AW19" s="324"/>
      <c r="AX19" s="326"/>
    </row>
    <row r="20" spans="1:50" ht="24.75" customHeight="1" x14ac:dyDescent="0.15">
      <c r="A20" s="612"/>
      <c r="B20" s="613"/>
      <c r="C20" s="613"/>
      <c r="D20" s="613"/>
      <c r="E20" s="613"/>
      <c r="F20" s="614"/>
      <c r="G20" s="877" t="s">
        <v>10</v>
      </c>
      <c r="H20" s="878"/>
      <c r="I20" s="878"/>
      <c r="J20" s="878"/>
      <c r="K20" s="878"/>
      <c r="L20" s="878"/>
      <c r="M20" s="878"/>
      <c r="N20" s="878"/>
      <c r="O20" s="878"/>
      <c r="P20" s="316">
        <f>IF(P18=0, "-", SUM(P19)/P18)</f>
        <v>0.87886597938144329</v>
      </c>
      <c r="Q20" s="316"/>
      <c r="R20" s="316"/>
      <c r="S20" s="316"/>
      <c r="T20" s="316"/>
      <c r="U20" s="316"/>
      <c r="V20" s="316"/>
      <c r="W20" s="316">
        <f t="shared" ref="W20" si="0">IF(W18=0, "-", SUM(W19)/W18)</f>
        <v>0.82451923076923073</v>
      </c>
      <c r="X20" s="316"/>
      <c r="Y20" s="316"/>
      <c r="Z20" s="316"/>
      <c r="AA20" s="316"/>
      <c r="AB20" s="316"/>
      <c r="AC20" s="316"/>
      <c r="AD20" s="316">
        <f t="shared" ref="AD20" si="1">IF(AD18=0, "-", SUM(AD19)/AD18)</f>
        <v>0.49184149184149184</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50"/>
      <c r="B21" s="851"/>
      <c r="C21" s="851"/>
      <c r="D21" s="851"/>
      <c r="E21" s="851"/>
      <c r="F21" s="966"/>
      <c r="G21" s="314" t="s">
        <v>349</v>
      </c>
      <c r="H21" s="315"/>
      <c r="I21" s="315"/>
      <c r="J21" s="315"/>
      <c r="K21" s="315"/>
      <c r="L21" s="315"/>
      <c r="M21" s="315"/>
      <c r="N21" s="315"/>
      <c r="O21" s="315"/>
      <c r="P21" s="316">
        <f>IF(P19=0, "-", SUM(P19)/SUM(P13,P14))</f>
        <v>0.87886597938144329</v>
      </c>
      <c r="Q21" s="316"/>
      <c r="R21" s="316"/>
      <c r="S21" s="316"/>
      <c r="T21" s="316"/>
      <c r="U21" s="316"/>
      <c r="V21" s="316"/>
      <c r="W21" s="316">
        <f t="shared" ref="W21" si="2">IF(W19=0, "-", SUM(W19)/SUM(W13,W14))</f>
        <v>0.82451923076923073</v>
      </c>
      <c r="X21" s="316"/>
      <c r="Y21" s="316"/>
      <c r="Z21" s="316"/>
      <c r="AA21" s="316"/>
      <c r="AB21" s="316"/>
      <c r="AC21" s="316"/>
      <c r="AD21" s="316">
        <f t="shared" ref="AD21" si="3">IF(AD19=0, "-", SUM(AD19)/SUM(AD13,AD14))</f>
        <v>0.49184149184149184</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72" t="s">
        <v>704</v>
      </c>
      <c r="B22" s="973"/>
      <c r="C22" s="973"/>
      <c r="D22" s="973"/>
      <c r="E22" s="973"/>
      <c r="F22" s="974"/>
      <c r="G22" s="968" t="s">
        <v>328</v>
      </c>
      <c r="H22" s="222"/>
      <c r="I22" s="222"/>
      <c r="J22" s="222"/>
      <c r="K22" s="222"/>
      <c r="L22" s="222"/>
      <c r="M22" s="222"/>
      <c r="N22" s="222"/>
      <c r="O22" s="223"/>
      <c r="P22" s="933" t="s">
        <v>702</v>
      </c>
      <c r="Q22" s="222"/>
      <c r="R22" s="222"/>
      <c r="S22" s="222"/>
      <c r="T22" s="222"/>
      <c r="U22" s="222"/>
      <c r="V22" s="223"/>
      <c r="W22" s="933" t="s">
        <v>703</v>
      </c>
      <c r="X22" s="222"/>
      <c r="Y22" s="222"/>
      <c r="Z22" s="222"/>
      <c r="AA22" s="222"/>
      <c r="AB22" s="222"/>
      <c r="AC22" s="223"/>
      <c r="AD22" s="933" t="s">
        <v>327</v>
      </c>
      <c r="AE22" s="222"/>
      <c r="AF22" s="222"/>
      <c r="AG22" s="222"/>
      <c r="AH22" s="222"/>
      <c r="AI22" s="222"/>
      <c r="AJ22" s="222"/>
      <c r="AK22" s="222"/>
      <c r="AL22" s="222"/>
      <c r="AM22" s="222"/>
      <c r="AN22" s="222"/>
      <c r="AO22" s="222"/>
      <c r="AP22" s="222"/>
      <c r="AQ22" s="222"/>
      <c r="AR22" s="222"/>
      <c r="AS22" s="222"/>
      <c r="AT22" s="222"/>
      <c r="AU22" s="222"/>
      <c r="AV22" s="222"/>
      <c r="AW22" s="222"/>
      <c r="AX22" s="981"/>
    </row>
    <row r="23" spans="1:50" ht="25.5" customHeight="1" x14ac:dyDescent="0.15">
      <c r="A23" s="975"/>
      <c r="B23" s="976"/>
      <c r="C23" s="976"/>
      <c r="D23" s="976"/>
      <c r="E23" s="976"/>
      <c r="F23" s="977"/>
      <c r="G23" s="969" t="s">
        <v>719</v>
      </c>
      <c r="H23" s="970"/>
      <c r="I23" s="970"/>
      <c r="J23" s="970"/>
      <c r="K23" s="970"/>
      <c r="L23" s="970"/>
      <c r="M23" s="970"/>
      <c r="N23" s="970"/>
      <c r="O23" s="971"/>
      <c r="P23" s="921">
        <v>210</v>
      </c>
      <c r="Q23" s="922"/>
      <c r="R23" s="922"/>
      <c r="S23" s="922"/>
      <c r="T23" s="922"/>
      <c r="U23" s="922"/>
      <c r="V23" s="934"/>
      <c r="W23" s="921" t="s">
        <v>724</v>
      </c>
      <c r="X23" s="922"/>
      <c r="Y23" s="922"/>
      <c r="Z23" s="922"/>
      <c r="AA23" s="922"/>
      <c r="AB23" s="922"/>
      <c r="AC23" s="934"/>
      <c r="AD23" s="982"/>
      <c r="AE23" s="983"/>
      <c r="AF23" s="983"/>
      <c r="AG23" s="983"/>
      <c r="AH23" s="983"/>
      <c r="AI23" s="983"/>
      <c r="AJ23" s="983"/>
      <c r="AK23" s="983"/>
      <c r="AL23" s="983"/>
      <c r="AM23" s="983"/>
      <c r="AN23" s="983"/>
      <c r="AO23" s="983"/>
      <c r="AP23" s="983"/>
      <c r="AQ23" s="983"/>
      <c r="AR23" s="983"/>
      <c r="AS23" s="983"/>
      <c r="AT23" s="983"/>
      <c r="AU23" s="983"/>
      <c r="AV23" s="983"/>
      <c r="AW23" s="983"/>
      <c r="AX23" s="984"/>
    </row>
    <row r="24" spans="1:50" ht="25.5" customHeight="1" x14ac:dyDescent="0.15">
      <c r="A24" s="975"/>
      <c r="B24" s="976"/>
      <c r="C24" s="976"/>
      <c r="D24" s="976"/>
      <c r="E24" s="976"/>
      <c r="F24" s="977"/>
      <c r="G24" s="935" t="s">
        <v>720</v>
      </c>
      <c r="H24" s="936"/>
      <c r="I24" s="936"/>
      <c r="J24" s="936"/>
      <c r="K24" s="936"/>
      <c r="L24" s="936"/>
      <c r="M24" s="936"/>
      <c r="N24" s="936"/>
      <c r="O24" s="937"/>
      <c r="P24" s="655">
        <v>128</v>
      </c>
      <c r="Q24" s="656"/>
      <c r="R24" s="656"/>
      <c r="S24" s="656"/>
      <c r="T24" s="656"/>
      <c r="U24" s="656"/>
      <c r="V24" s="657"/>
      <c r="W24" s="655" t="s">
        <v>725</v>
      </c>
      <c r="X24" s="656"/>
      <c r="Y24" s="656"/>
      <c r="Z24" s="656"/>
      <c r="AA24" s="656"/>
      <c r="AB24" s="656"/>
      <c r="AC24" s="657"/>
      <c r="AD24" s="985"/>
      <c r="AE24" s="986"/>
      <c r="AF24" s="986"/>
      <c r="AG24" s="986"/>
      <c r="AH24" s="986"/>
      <c r="AI24" s="986"/>
      <c r="AJ24" s="986"/>
      <c r="AK24" s="986"/>
      <c r="AL24" s="986"/>
      <c r="AM24" s="986"/>
      <c r="AN24" s="986"/>
      <c r="AO24" s="986"/>
      <c r="AP24" s="986"/>
      <c r="AQ24" s="986"/>
      <c r="AR24" s="986"/>
      <c r="AS24" s="986"/>
      <c r="AT24" s="986"/>
      <c r="AU24" s="986"/>
      <c r="AV24" s="986"/>
      <c r="AW24" s="986"/>
      <c r="AX24" s="987"/>
    </row>
    <row r="25" spans="1:50" ht="25.5" customHeight="1" x14ac:dyDescent="0.15">
      <c r="A25" s="975"/>
      <c r="B25" s="976"/>
      <c r="C25" s="976"/>
      <c r="D25" s="976"/>
      <c r="E25" s="976"/>
      <c r="F25" s="977"/>
      <c r="G25" s="935" t="s">
        <v>721</v>
      </c>
      <c r="H25" s="936"/>
      <c r="I25" s="936"/>
      <c r="J25" s="936"/>
      <c r="K25" s="936"/>
      <c r="L25" s="936"/>
      <c r="M25" s="936"/>
      <c r="N25" s="936"/>
      <c r="O25" s="937"/>
      <c r="P25" s="655">
        <v>54</v>
      </c>
      <c r="Q25" s="656"/>
      <c r="R25" s="656"/>
      <c r="S25" s="656"/>
      <c r="T25" s="656"/>
      <c r="U25" s="656"/>
      <c r="V25" s="657"/>
      <c r="W25" s="655" t="s">
        <v>726</v>
      </c>
      <c r="X25" s="656"/>
      <c r="Y25" s="656"/>
      <c r="Z25" s="656"/>
      <c r="AA25" s="656"/>
      <c r="AB25" s="656"/>
      <c r="AC25" s="657"/>
      <c r="AD25" s="985"/>
      <c r="AE25" s="986"/>
      <c r="AF25" s="986"/>
      <c r="AG25" s="986"/>
      <c r="AH25" s="986"/>
      <c r="AI25" s="986"/>
      <c r="AJ25" s="986"/>
      <c r="AK25" s="986"/>
      <c r="AL25" s="986"/>
      <c r="AM25" s="986"/>
      <c r="AN25" s="986"/>
      <c r="AO25" s="986"/>
      <c r="AP25" s="986"/>
      <c r="AQ25" s="986"/>
      <c r="AR25" s="986"/>
      <c r="AS25" s="986"/>
      <c r="AT25" s="986"/>
      <c r="AU25" s="986"/>
      <c r="AV25" s="986"/>
      <c r="AW25" s="986"/>
      <c r="AX25" s="987"/>
    </row>
    <row r="26" spans="1:50" ht="25.5" customHeight="1" x14ac:dyDescent="0.15">
      <c r="A26" s="975"/>
      <c r="B26" s="976"/>
      <c r="C26" s="976"/>
      <c r="D26" s="976"/>
      <c r="E26" s="976"/>
      <c r="F26" s="977"/>
      <c r="G26" s="935" t="s">
        <v>722</v>
      </c>
      <c r="H26" s="936"/>
      <c r="I26" s="936"/>
      <c r="J26" s="936"/>
      <c r="K26" s="936"/>
      <c r="L26" s="936"/>
      <c r="M26" s="936"/>
      <c r="N26" s="936"/>
      <c r="O26" s="937"/>
      <c r="P26" s="655">
        <v>5</v>
      </c>
      <c r="Q26" s="656"/>
      <c r="R26" s="656"/>
      <c r="S26" s="656"/>
      <c r="T26" s="656"/>
      <c r="U26" s="656"/>
      <c r="V26" s="657"/>
      <c r="W26" s="655" t="s">
        <v>724</v>
      </c>
      <c r="X26" s="656"/>
      <c r="Y26" s="656"/>
      <c r="Z26" s="656"/>
      <c r="AA26" s="656"/>
      <c r="AB26" s="656"/>
      <c r="AC26" s="657"/>
      <c r="AD26" s="985"/>
      <c r="AE26" s="986"/>
      <c r="AF26" s="986"/>
      <c r="AG26" s="986"/>
      <c r="AH26" s="986"/>
      <c r="AI26" s="986"/>
      <c r="AJ26" s="986"/>
      <c r="AK26" s="986"/>
      <c r="AL26" s="986"/>
      <c r="AM26" s="986"/>
      <c r="AN26" s="986"/>
      <c r="AO26" s="986"/>
      <c r="AP26" s="986"/>
      <c r="AQ26" s="986"/>
      <c r="AR26" s="986"/>
      <c r="AS26" s="986"/>
      <c r="AT26" s="986"/>
      <c r="AU26" s="986"/>
      <c r="AV26" s="986"/>
      <c r="AW26" s="986"/>
      <c r="AX26" s="987"/>
    </row>
    <row r="27" spans="1:50" ht="25.5" customHeight="1" x14ac:dyDescent="0.15">
      <c r="A27" s="975"/>
      <c r="B27" s="976"/>
      <c r="C27" s="976"/>
      <c r="D27" s="976"/>
      <c r="E27" s="976"/>
      <c r="F27" s="977"/>
      <c r="G27" s="935" t="s">
        <v>723</v>
      </c>
      <c r="H27" s="936"/>
      <c r="I27" s="936"/>
      <c r="J27" s="936"/>
      <c r="K27" s="936"/>
      <c r="L27" s="936"/>
      <c r="M27" s="936"/>
      <c r="N27" s="936"/>
      <c r="O27" s="937"/>
      <c r="P27" s="655">
        <v>4</v>
      </c>
      <c r="Q27" s="656"/>
      <c r="R27" s="656"/>
      <c r="S27" s="656"/>
      <c r="T27" s="656"/>
      <c r="U27" s="656"/>
      <c r="V27" s="657"/>
      <c r="W27" s="655" t="s">
        <v>725</v>
      </c>
      <c r="X27" s="656"/>
      <c r="Y27" s="656"/>
      <c r="Z27" s="656"/>
      <c r="AA27" s="656"/>
      <c r="AB27" s="656"/>
      <c r="AC27" s="657"/>
      <c r="AD27" s="985"/>
      <c r="AE27" s="986"/>
      <c r="AF27" s="986"/>
      <c r="AG27" s="986"/>
      <c r="AH27" s="986"/>
      <c r="AI27" s="986"/>
      <c r="AJ27" s="986"/>
      <c r="AK27" s="986"/>
      <c r="AL27" s="986"/>
      <c r="AM27" s="986"/>
      <c r="AN27" s="986"/>
      <c r="AO27" s="986"/>
      <c r="AP27" s="986"/>
      <c r="AQ27" s="986"/>
      <c r="AR27" s="986"/>
      <c r="AS27" s="986"/>
      <c r="AT27" s="986"/>
      <c r="AU27" s="986"/>
      <c r="AV27" s="986"/>
      <c r="AW27" s="986"/>
      <c r="AX27" s="987"/>
    </row>
    <row r="28" spans="1:50" ht="25.5" hidden="1" customHeight="1" x14ac:dyDescent="0.15">
      <c r="A28" s="975"/>
      <c r="B28" s="976"/>
      <c r="C28" s="976"/>
      <c r="D28" s="976"/>
      <c r="E28" s="976"/>
      <c r="F28" s="977"/>
      <c r="G28" s="938" t="s">
        <v>332</v>
      </c>
      <c r="H28" s="939"/>
      <c r="I28" s="939"/>
      <c r="J28" s="939"/>
      <c r="K28" s="939"/>
      <c r="L28" s="939"/>
      <c r="M28" s="939"/>
      <c r="N28" s="939"/>
      <c r="O28" s="940"/>
      <c r="P28" s="879">
        <f>P29-SUM(P23:P27)</f>
        <v>0</v>
      </c>
      <c r="Q28" s="880"/>
      <c r="R28" s="880"/>
      <c r="S28" s="880"/>
      <c r="T28" s="880"/>
      <c r="U28" s="880"/>
      <c r="V28" s="881"/>
      <c r="W28" s="879">
        <f>W29-SUM(W23:W27)</f>
        <v>0</v>
      </c>
      <c r="X28" s="880"/>
      <c r="Y28" s="880"/>
      <c r="Z28" s="880"/>
      <c r="AA28" s="880"/>
      <c r="AB28" s="880"/>
      <c r="AC28" s="881"/>
      <c r="AD28" s="985"/>
      <c r="AE28" s="986"/>
      <c r="AF28" s="986"/>
      <c r="AG28" s="986"/>
      <c r="AH28" s="986"/>
      <c r="AI28" s="986"/>
      <c r="AJ28" s="986"/>
      <c r="AK28" s="986"/>
      <c r="AL28" s="986"/>
      <c r="AM28" s="986"/>
      <c r="AN28" s="986"/>
      <c r="AO28" s="986"/>
      <c r="AP28" s="986"/>
      <c r="AQ28" s="986"/>
      <c r="AR28" s="986"/>
      <c r="AS28" s="986"/>
      <c r="AT28" s="986"/>
      <c r="AU28" s="986"/>
      <c r="AV28" s="986"/>
      <c r="AW28" s="986"/>
      <c r="AX28" s="987"/>
    </row>
    <row r="29" spans="1:50" ht="25.5" customHeight="1" thickBot="1" x14ac:dyDescent="0.2">
      <c r="A29" s="978"/>
      <c r="B29" s="979"/>
      <c r="C29" s="979"/>
      <c r="D29" s="979"/>
      <c r="E29" s="979"/>
      <c r="F29" s="980"/>
      <c r="G29" s="941" t="s">
        <v>329</v>
      </c>
      <c r="H29" s="942"/>
      <c r="I29" s="942"/>
      <c r="J29" s="942"/>
      <c r="K29" s="942"/>
      <c r="L29" s="942"/>
      <c r="M29" s="942"/>
      <c r="N29" s="942"/>
      <c r="O29" s="943"/>
      <c r="P29" s="655">
        <f>AK13</f>
        <v>401</v>
      </c>
      <c r="Q29" s="656"/>
      <c r="R29" s="656"/>
      <c r="S29" s="656"/>
      <c r="T29" s="656"/>
      <c r="U29" s="656"/>
      <c r="V29" s="657"/>
      <c r="W29" s="951">
        <f>AR13</f>
        <v>0</v>
      </c>
      <c r="X29" s="952"/>
      <c r="Y29" s="952"/>
      <c r="Z29" s="952"/>
      <c r="AA29" s="952"/>
      <c r="AB29" s="952"/>
      <c r="AC29" s="953"/>
      <c r="AD29" s="988"/>
      <c r="AE29" s="988"/>
      <c r="AF29" s="988"/>
      <c r="AG29" s="988"/>
      <c r="AH29" s="988"/>
      <c r="AI29" s="988"/>
      <c r="AJ29" s="988"/>
      <c r="AK29" s="988"/>
      <c r="AL29" s="988"/>
      <c r="AM29" s="988"/>
      <c r="AN29" s="988"/>
      <c r="AO29" s="988"/>
      <c r="AP29" s="988"/>
      <c r="AQ29" s="988"/>
      <c r="AR29" s="988"/>
      <c r="AS29" s="988"/>
      <c r="AT29" s="988"/>
      <c r="AU29" s="988"/>
      <c r="AV29" s="988"/>
      <c r="AW29" s="988"/>
      <c r="AX29" s="989"/>
    </row>
    <row r="30" spans="1:50" ht="18.75" customHeight="1" x14ac:dyDescent="0.15">
      <c r="A30" s="862" t="s">
        <v>344</v>
      </c>
      <c r="B30" s="863"/>
      <c r="C30" s="863"/>
      <c r="D30" s="863"/>
      <c r="E30" s="863"/>
      <c r="F30" s="864"/>
      <c r="G30" s="771" t="s">
        <v>146</v>
      </c>
      <c r="H30" s="772"/>
      <c r="I30" s="772"/>
      <c r="J30" s="772"/>
      <c r="K30" s="772"/>
      <c r="L30" s="772"/>
      <c r="M30" s="772"/>
      <c r="N30" s="772"/>
      <c r="O30" s="773"/>
      <c r="P30" s="858" t="s">
        <v>59</v>
      </c>
      <c r="Q30" s="772"/>
      <c r="R30" s="772"/>
      <c r="S30" s="772"/>
      <c r="T30" s="772"/>
      <c r="U30" s="772"/>
      <c r="V30" s="772"/>
      <c r="W30" s="772"/>
      <c r="X30" s="773"/>
      <c r="Y30" s="855"/>
      <c r="Z30" s="856"/>
      <c r="AA30" s="857"/>
      <c r="AB30" s="859" t="s">
        <v>11</v>
      </c>
      <c r="AC30" s="860"/>
      <c r="AD30" s="861"/>
      <c r="AE30" s="859" t="s">
        <v>385</v>
      </c>
      <c r="AF30" s="860"/>
      <c r="AG30" s="860"/>
      <c r="AH30" s="861"/>
      <c r="AI30" s="916" t="s">
        <v>407</v>
      </c>
      <c r="AJ30" s="916"/>
      <c r="AK30" s="916"/>
      <c r="AL30" s="859"/>
      <c r="AM30" s="916" t="s">
        <v>504</v>
      </c>
      <c r="AN30" s="916"/>
      <c r="AO30" s="916"/>
      <c r="AP30" s="859"/>
      <c r="AQ30" s="765" t="s">
        <v>232</v>
      </c>
      <c r="AR30" s="766"/>
      <c r="AS30" s="766"/>
      <c r="AT30" s="767"/>
      <c r="AU30" s="772" t="s">
        <v>134</v>
      </c>
      <c r="AV30" s="772"/>
      <c r="AW30" s="772"/>
      <c r="AX30" s="918"/>
    </row>
    <row r="31" spans="1:50"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7"/>
      <c r="AJ31" s="917"/>
      <c r="AK31" s="917"/>
      <c r="AL31" s="407"/>
      <c r="AM31" s="917"/>
      <c r="AN31" s="917"/>
      <c r="AO31" s="917"/>
      <c r="AP31" s="407"/>
      <c r="AQ31" s="250" t="s">
        <v>732</v>
      </c>
      <c r="AR31" s="201"/>
      <c r="AS31" s="136" t="s">
        <v>233</v>
      </c>
      <c r="AT31" s="137"/>
      <c r="AU31" s="200">
        <v>5</v>
      </c>
      <c r="AV31" s="200"/>
      <c r="AW31" s="392" t="s">
        <v>179</v>
      </c>
      <c r="AX31" s="393"/>
    </row>
    <row r="32" spans="1:50" ht="23.25" customHeight="1" x14ac:dyDescent="0.15">
      <c r="A32" s="397"/>
      <c r="B32" s="395"/>
      <c r="C32" s="395"/>
      <c r="D32" s="395"/>
      <c r="E32" s="395"/>
      <c r="F32" s="396"/>
      <c r="G32" s="563" t="s">
        <v>727</v>
      </c>
      <c r="H32" s="564"/>
      <c r="I32" s="564"/>
      <c r="J32" s="564"/>
      <c r="K32" s="564"/>
      <c r="L32" s="564"/>
      <c r="M32" s="564"/>
      <c r="N32" s="564"/>
      <c r="O32" s="565"/>
      <c r="P32" s="108" t="s">
        <v>745</v>
      </c>
      <c r="Q32" s="108"/>
      <c r="R32" s="108"/>
      <c r="S32" s="108"/>
      <c r="T32" s="108"/>
      <c r="U32" s="108"/>
      <c r="V32" s="108"/>
      <c r="W32" s="108"/>
      <c r="X32" s="109"/>
      <c r="Y32" s="470" t="s">
        <v>12</v>
      </c>
      <c r="Z32" s="530"/>
      <c r="AA32" s="531"/>
      <c r="AB32" s="460" t="s">
        <v>731</v>
      </c>
      <c r="AC32" s="460"/>
      <c r="AD32" s="460"/>
      <c r="AE32" s="218">
        <v>87.5</v>
      </c>
      <c r="AF32" s="219"/>
      <c r="AG32" s="219"/>
      <c r="AH32" s="219"/>
      <c r="AI32" s="218">
        <v>85.8</v>
      </c>
      <c r="AJ32" s="219"/>
      <c r="AK32" s="219"/>
      <c r="AL32" s="219"/>
      <c r="AM32" s="218">
        <v>87.7</v>
      </c>
      <c r="AN32" s="219"/>
      <c r="AO32" s="219"/>
      <c r="AP32" s="219"/>
      <c r="AQ32" s="336" t="s">
        <v>732</v>
      </c>
      <c r="AR32" s="208"/>
      <c r="AS32" s="208"/>
      <c r="AT32" s="337"/>
      <c r="AU32" s="219"/>
      <c r="AV32" s="219"/>
      <c r="AW32" s="219"/>
      <c r="AX32" s="221"/>
    </row>
    <row r="33" spans="1:51" ht="23.25" customHeight="1" x14ac:dyDescent="0.15">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t="s">
        <v>731</v>
      </c>
      <c r="AC33" s="522"/>
      <c r="AD33" s="522"/>
      <c r="AE33" s="218">
        <v>80</v>
      </c>
      <c r="AF33" s="219"/>
      <c r="AG33" s="219"/>
      <c r="AH33" s="219"/>
      <c r="AI33" s="218">
        <v>80</v>
      </c>
      <c r="AJ33" s="219"/>
      <c r="AK33" s="219"/>
      <c r="AL33" s="219"/>
      <c r="AM33" s="218">
        <v>80</v>
      </c>
      <c r="AN33" s="219"/>
      <c r="AO33" s="219"/>
      <c r="AP33" s="219"/>
      <c r="AQ33" s="336" t="s">
        <v>732</v>
      </c>
      <c r="AR33" s="208"/>
      <c r="AS33" s="208"/>
      <c r="AT33" s="337"/>
      <c r="AU33" s="219">
        <v>80</v>
      </c>
      <c r="AV33" s="219"/>
      <c r="AW33" s="219"/>
      <c r="AX33" s="221"/>
    </row>
    <row r="34" spans="1:51" ht="23.25" customHeight="1" x14ac:dyDescent="0.15">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v>109.4</v>
      </c>
      <c r="AF34" s="219"/>
      <c r="AG34" s="219"/>
      <c r="AH34" s="219"/>
      <c r="AI34" s="218">
        <v>107.3</v>
      </c>
      <c r="AJ34" s="219"/>
      <c r="AK34" s="219"/>
      <c r="AL34" s="219"/>
      <c r="AM34" s="218">
        <v>109.6</v>
      </c>
      <c r="AN34" s="219"/>
      <c r="AO34" s="219"/>
      <c r="AP34" s="219"/>
      <c r="AQ34" s="336" t="s">
        <v>732</v>
      </c>
      <c r="AR34" s="208"/>
      <c r="AS34" s="208"/>
      <c r="AT34" s="337"/>
      <c r="AU34" s="219"/>
      <c r="AV34" s="219"/>
      <c r="AW34" s="219"/>
      <c r="AX34" s="221"/>
    </row>
    <row r="35" spans="1:51" ht="27" customHeight="1" x14ac:dyDescent="0.15">
      <c r="A35" s="228" t="s">
        <v>375</v>
      </c>
      <c r="B35" s="229"/>
      <c r="C35" s="229"/>
      <c r="D35" s="229"/>
      <c r="E35" s="229"/>
      <c r="F35" s="230"/>
      <c r="G35" s="234" t="s">
        <v>728</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7"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customHeight="1" x14ac:dyDescent="0.15">
      <c r="A37" s="768" t="s">
        <v>344</v>
      </c>
      <c r="B37" s="769"/>
      <c r="C37" s="769"/>
      <c r="D37" s="769"/>
      <c r="E37" s="769"/>
      <c r="F37" s="770"/>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385</v>
      </c>
      <c r="AF37" s="247"/>
      <c r="AG37" s="247"/>
      <c r="AH37" s="247"/>
      <c r="AI37" s="247" t="s">
        <v>407</v>
      </c>
      <c r="AJ37" s="247"/>
      <c r="AK37" s="247"/>
      <c r="AL37" s="247"/>
      <c r="AM37" s="247" t="s">
        <v>504</v>
      </c>
      <c r="AN37" s="247"/>
      <c r="AO37" s="247"/>
      <c r="AP37" s="247"/>
      <c r="AQ37" s="154" t="s">
        <v>232</v>
      </c>
      <c r="AR37" s="155"/>
      <c r="AS37" s="155"/>
      <c r="AT37" s="156"/>
      <c r="AU37" s="411" t="s">
        <v>134</v>
      </c>
      <c r="AV37" s="411"/>
      <c r="AW37" s="411"/>
      <c r="AX37" s="911"/>
      <c r="AY37">
        <f>COUNTA($G$39)</f>
        <v>1</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t="s">
        <v>738</v>
      </c>
      <c r="AR38" s="201"/>
      <c r="AS38" s="136" t="s">
        <v>233</v>
      </c>
      <c r="AT38" s="137"/>
      <c r="AU38" s="200">
        <v>5</v>
      </c>
      <c r="AV38" s="200"/>
      <c r="AW38" s="392" t="s">
        <v>179</v>
      </c>
      <c r="AX38" s="393"/>
      <c r="AY38">
        <f>$AY$37</f>
        <v>1</v>
      </c>
    </row>
    <row r="39" spans="1:51" ht="23.25" customHeight="1" x14ac:dyDescent="0.15">
      <c r="A39" s="397"/>
      <c r="B39" s="395"/>
      <c r="C39" s="395"/>
      <c r="D39" s="395"/>
      <c r="E39" s="395"/>
      <c r="F39" s="396"/>
      <c r="G39" s="563" t="s">
        <v>729</v>
      </c>
      <c r="H39" s="564"/>
      <c r="I39" s="564"/>
      <c r="J39" s="564"/>
      <c r="K39" s="564"/>
      <c r="L39" s="564"/>
      <c r="M39" s="564"/>
      <c r="N39" s="564"/>
      <c r="O39" s="565"/>
      <c r="P39" s="108" t="s">
        <v>730</v>
      </c>
      <c r="Q39" s="108"/>
      <c r="R39" s="108"/>
      <c r="S39" s="108"/>
      <c r="T39" s="108"/>
      <c r="U39" s="108"/>
      <c r="V39" s="108"/>
      <c r="W39" s="108"/>
      <c r="X39" s="109"/>
      <c r="Y39" s="470" t="s">
        <v>12</v>
      </c>
      <c r="Z39" s="530"/>
      <c r="AA39" s="531"/>
      <c r="AB39" s="460" t="s">
        <v>731</v>
      </c>
      <c r="AC39" s="460"/>
      <c r="AD39" s="460"/>
      <c r="AE39" s="218">
        <v>90</v>
      </c>
      <c r="AF39" s="219"/>
      <c r="AG39" s="219"/>
      <c r="AH39" s="219"/>
      <c r="AI39" s="218">
        <v>88</v>
      </c>
      <c r="AJ39" s="219"/>
      <c r="AK39" s="219"/>
      <c r="AL39" s="219"/>
      <c r="AM39" s="218">
        <v>89</v>
      </c>
      <c r="AN39" s="219"/>
      <c r="AO39" s="219"/>
      <c r="AP39" s="219"/>
      <c r="AQ39" s="336" t="s">
        <v>741</v>
      </c>
      <c r="AR39" s="208"/>
      <c r="AS39" s="208"/>
      <c r="AT39" s="337"/>
      <c r="AU39" s="219"/>
      <c r="AV39" s="219"/>
      <c r="AW39" s="219"/>
      <c r="AX39" s="221"/>
      <c r="AY39">
        <f t="shared" ref="AY39:AY43" si="4">$AY$37</f>
        <v>1</v>
      </c>
    </row>
    <row r="40" spans="1:51" ht="23.25" customHeight="1" x14ac:dyDescent="0.15">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t="s">
        <v>731</v>
      </c>
      <c r="AC40" s="522"/>
      <c r="AD40" s="522"/>
      <c r="AE40" s="218">
        <v>80</v>
      </c>
      <c r="AF40" s="219"/>
      <c r="AG40" s="219"/>
      <c r="AH40" s="219"/>
      <c r="AI40" s="218">
        <v>80</v>
      </c>
      <c r="AJ40" s="219"/>
      <c r="AK40" s="219"/>
      <c r="AL40" s="219"/>
      <c r="AM40" s="218">
        <v>80</v>
      </c>
      <c r="AN40" s="219"/>
      <c r="AO40" s="219"/>
      <c r="AP40" s="219"/>
      <c r="AQ40" s="336" t="s">
        <v>738</v>
      </c>
      <c r="AR40" s="208"/>
      <c r="AS40" s="208"/>
      <c r="AT40" s="337"/>
      <c r="AU40" s="219">
        <v>80</v>
      </c>
      <c r="AV40" s="219"/>
      <c r="AW40" s="219"/>
      <c r="AX40" s="221"/>
      <c r="AY40">
        <f t="shared" si="4"/>
        <v>1</v>
      </c>
    </row>
    <row r="41" spans="1:51" ht="23.25" customHeight="1" x14ac:dyDescent="0.15">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v>112.5</v>
      </c>
      <c r="AF41" s="219"/>
      <c r="AG41" s="219"/>
      <c r="AH41" s="219"/>
      <c r="AI41" s="218">
        <v>110</v>
      </c>
      <c r="AJ41" s="219"/>
      <c r="AK41" s="219"/>
      <c r="AL41" s="219"/>
      <c r="AM41" s="218">
        <v>111.3</v>
      </c>
      <c r="AN41" s="219"/>
      <c r="AO41" s="219"/>
      <c r="AP41" s="219"/>
      <c r="AQ41" s="336" t="s">
        <v>738</v>
      </c>
      <c r="AR41" s="208"/>
      <c r="AS41" s="208"/>
      <c r="AT41" s="337"/>
      <c r="AU41" s="219"/>
      <c r="AV41" s="219"/>
      <c r="AW41" s="219"/>
      <c r="AX41" s="221"/>
      <c r="AY41">
        <f t="shared" si="4"/>
        <v>1</v>
      </c>
    </row>
    <row r="42" spans="1:51" ht="27" customHeight="1" x14ac:dyDescent="0.15">
      <c r="A42" s="228" t="s">
        <v>375</v>
      </c>
      <c r="B42" s="229"/>
      <c r="C42" s="229"/>
      <c r="D42" s="229"/>
      <c r="E42" s="229"/>
      <c r="F42" s="230"/>
      <c r="G42" s="234" t="s">
        <v>728</v>
      </c>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1</v>
      </c>
    </row>
    <row r="43" spans="1:51" ht="27"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1</v>
      </c>
    </row>
    <row r="44" spans="1:51" ht="21.95" customHeight="1" x14ac:dyDescent="0.15">
      <c r="A44" s="768" t="s">
        <v>344</v>
      </c>
      <c r="B44" s="769"/>
      <c r="C44" s="769"/>
      <c r="D44" s="769"/>
      <c r="E44" s="769"/>
      <c r="F44" s="770"/>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385</v>
      </c>
      <c r="AF44" s="247"/>
      <c r="AG44" s="247"/>
      <c r="AH44" s="247"/>
      <c r="AI44" s="247" t="s">
        <v>407</v>
      </c>
      <c r="AJ44" s="247"/>
      <c r="AK44" s="247"/>
      <c r="AL44" s="247"/>
      <c r="AM44" s="247" t="s">
        <v>504</v>
      </c>
      <c r="AN44" s="247"/>
      <c r="AO44" s="247"/>
      <c r="AP44" s="247"/>
      <c r="AQ44" s="154" t="s">
        <v>232</v>
      </c>
      <c r="AR44" s="155"/>
      <c r="AS44" s="155"/>
      <c r="AT44" s="156"/>
      <c r="AU44" s="411" t="s">
        <v>134</v>
      </c>
      <c r="AV44" s="411"/>
      <c r="AW44" s="411"/>
      <c r="AX44" s="911"/>
      <c r="AY44">
        <f>COUNTA($G$46)</f>
        <v>1</v>
      </c>
    </row>
    <row r="45" spans="1:51" ht="21.9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t="s">
        <v>742</v>
      </c>
      <c r="AR45" s="201"/>
      <c r="AS45" s="136" t="s">
        <v>233</v>
      </c>
      <c r="AT45" s="137"/>
      <c r="AU45" s="200">
        <v>5</v>
      </c>
      <c r="AV45" s="200"/>
      <c r="AW45" s="392" t="s">
        <v>179</v>
      </c>
      <c r="AX45" s="393"/>
      <c r="AY45">
        <f>$AY$44</f>
        <v>1</v>
      </c>
    </row>
    <row r="46" spans="1:51" ht="21.95" customHeight="1" x14ac:dyDescent="0.15">
      <c r="A46" s="397"/>
      <c r="B46" s="395"/>
      <c r="C46" s="395"/>
      <c r="D46" s="395"/>
      <c r="E46" s="395"/>
      <c r="F46" s="396"/>
      <c r="G46" s="563" t="s">
        <v>733</v>
      </c>
      <c r="H46" s="564"/>
      <c r="I46" s="564"/>
      <c r="J46" s="564"/>
      <c r="K46" s="564"/>
      <c r="L46" s="564"/>
      <c r="M46" s="564"/>
      <c r="N46" s="564"/>
      <c r="O46" s="565"/>
      <c r="P46" s="108" t="s">
        <v>734</v>
      </c>
      <c r="Q46" s="108"/>
      <c r="R46" s="108"/>
      <c r="S46" s="108"/>
      <c r="T46" s="108"/>
      <c r="U46" s="108"/>
      <c r="V46" s="108"/>
      <c r="W46" s="108"/>
      <c r="X46" s="109"/>
      <c r="Y46" s="470" t="s">
        <v>12</v>
      </c>
      <c r="Z46" s="530"/>
      <c r="AA46" s="531"/>
      <c r="AB46" s="460" t="s">
        <v>735</v>
      </c>
      <c r="AC46" s="460"/>
      <c r="AD46" s="460"/>
      <c r="AE46" s="282">
        <v>95</v>
      </c>
      <c r="AF46" s="282"/>
      <c r="AG46" s="282"/>
      <c r="AH46" s="282"/>
      <c r="AI46" s="282">
        <v>95</v>
      </c>
      <c r="AJ46" s="282"/>
      <c r="AK46" s="282"/>
      <c r="AL46" s="282"/>
      <c r="AM46" s="282">
        <v>95</v>
      </c>
      <c r="AN46" s="282"/>
      <c r="AO46" s="282"/>
      <c r="AP46" s="282"/>
      <c r="AQ46" s="336" t="s">
        <v>743</v>
      </c>
      <c r="AR46" s="208"/>
      <c r="AS46" s="208"/>
      <c r="AT46" s="337"/>
      <c r="AU46" s="219"/>
      <c r="AV46" s="219"/>
      <c r="AW46" s="219"/>
      <c r="AX46" s="221"/>
      <c r="AY46">
        <f t="shared" ref="AY46:AY50" si="5">$AY$44</f>
        <v>1</v>
      </c>
    </row>
    <row r="47" spans="1:51" ht="21.95" customHeight="1" x14ac:dyDescent="0.15">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t="s">
        <v>735</v>
      </c>
      <c r="AC47" s="522"/>
      <c r="AD47" s="522"/>
      <c r="AE47" s="218">
        <v>80</v>
      </c>
      <c r="AF47" s="219"/>
      <c r="AG47" s="219"/>
      <c r="AH47" s="219"/>
      <c r="AI47" s="218">
        <v>80</v>
      </c>
      <c r="AJ47" s="219"/>
      <c r="AK47" s="219"/>
      <c r="AL47" s="219"/>
      <c r="AM47" s="218">
        <v>80</v>
      </c>
      <c r="AN47" s="219"/>
      <c r="AO47" s="219"/>
      <c r="AP47" s="219"/>
      <c r="AQ47" s="336" t="s">
        <v>738</v>
      </c>
      <c r="AR47" s="208"/>
      <c r="AS47" s="208"/>
      <c r="AT47" s="337"/>
      <c r="AU47" s="219">
        <v>80</v>
      </c>
      <c r="AV47" s="219"/>
      <c r="AW47" s="219"/>
      <c r="AX47" s="221"/>
      <c r="AY47">
        <f t="shared" si="5"/>
        <v>1</v>
      </c>
    </row>
    <row r="48" spans="1:51" ht="21.95" customHeight="1" x14ac:dyDescent="0.15">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v>118.8</v>
      </c>
      <c r="AF48" s="219"/>
      <c r="AG48" s="219"/>
      <c r="AH48" s="219"/>
      <c r="AI48" s="218">
        <v>118.8</v>
      </c>
      <c r="AJ48" s="219"/>
      <c r="AK48" s="219"/>
      <c r="AL48" s="219"/>
      <c r="AM48" s="218">
        <v>118.8</v>
      </c>
      <c r="AN48" s="219"/>
      <c r="AO48" s="219"/>
      <c r="AP48" s="219"/>
      <c r="AQ48" s="336" t="s">
        <v>738</v>
      </c>
      <c r="AR48" s="208"/>
      <c r="AS48" s="208"/>
      <c r="AT48" s="337"/>
      <c r="AU48" s="219"/>
      <c r="AV48" s="219"/>
      <c r="AW48" s="219"/>
      <c r="AX48" s="221"/>
      <c r="AY48">
        <f t="shared" si="5"/>
        <v>1</v>
      </c>
    </row>
    <row r="49" spans="1:51" ht="24.95" customHeight="1" x14ac:dyDescent="0.15">
      <c r="A49" s="228" t="s">
        <v>375</v>
      </c>
      <c r="B49" s="229"/>
      <c r="C49" s="229"/>
      <c r="D49" s="229"/>
      <c r="E49" s="229"/>
      <c r="F49" s="230"/>
      <c r="G49" s="234" t="s">
        <v>744</v>
      </c>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1</v>
      </c>
    </row>
    <row r="50" spans="1:51" ht="24.9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1</v>
      </c>
    </row>
    <row r="51" spans="1:51" ht="35.1" customHeight="1" x14ac:dyDescent="0.15">
      <c r="A51" s="394" t="s">
        <v>344</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385</v>
      </c>
      <c r="AF51" s="247"/>
      <c r="AG51" s="247"/>
      <c r="AH51" s="247"/>
      <c r="AI51" s="247" t="s">
        <v>407</v>
      </c>
      <c r="AJ51" s="247"/>
      <c r="AK51" s="247"/>
      <c r="AL51" s="247"/>
      <c r="AM51" s="247" t="s">
        <v>504</v>
      </c>
      <c r="AN51" s="247"/>
      <c r="AO51" s="247"/>
      <c r="AP51" s="247"/>
      <c r="AQ51" s="154" t="s">
        <v>232</v>
      </c>
      <c r="AR51" s="155"/>
      <c r="AS51" s="155"/>
      <c r="AT51" s="156"/>
      <c r="AU51" s="926" t="s">
        <v>134</v>
      </c>
      <c r="AV51" s="926"/>
      <c r="AW51" s="926"/>
      <c r="AX51" s="927"/>
      <c r="AY51">
        <f>COUNTA($G$53)</f>
        <v>1</v>
      </c>
    </row>
    <row r="52" spans="1:51" ht="35.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t="s">
        <v>738</v>
      </c>
      <c r="AR52" s="201"/>
      <c r="AS52" s="136" t="s">
        <v>233</v>
      </c>
      <c r="AT52" s="137"/>
      <c r="AU52" s="200">
        <v>5</v>
      </c>
      <c r="AV52" s="200"/>
      <c r="AW52" s="392" t="s">
        <v>179</v>
      </c>
      <c r="AX52" s="393"/>
      <c r="AY52">
        <f>$AY$51</f>
        <v>1</v>
      </c>
    </row>
    <row r="53" spans="1:51" ht="35.1" customHeight="1" x14ac:dyDescent="0.15">
      <c r="A53" s="397"/>
      <c r="B53" s="395"/>
      <c r="C53" s="395"/>
      <c r="D53" s="395"/>
      <c r="E53" s="395"/>
      <c r="F53" s="396"/>
      <c r="G53" s="563" t="s">
        <v>736</v>
      </c>
      <c r="H53" s="564"/>
      <c r="I53" s="564"/>
      <c r="J53" s="564"/>
      <c r="K53" s="564"/>
      <c r="L53" s="564"/>
      <c r="M53" s="564"/>
      <c r="N53" s="564"/>
      <c r="O53" s="565"/>
      <c r="P53" s="108" t="s">
        <v>905</v>
      </c>
      <c r="Q53" s="108"/>
      <c r="R53" s="108"/>
      <c r="S53" s="108"/>
      <c r="T53" s="108"/>
      <c r="U53" s="108"/>
      <c r="V53" s="108"/>
      <c r="W53" s="108"/>
      <c r="X53" s="109"/>
      <c r="Y53" s="470" t="s">
        <v>12</v>
      </c>
      <c r="Z53" s="530"/>
      <c r="AA53" s="531"/>
      <c r="AB53" s="460" t="s">
        <v>735</v>
      </c>
      <c r="AC53" s="460"/>
      <c r="AD53" s="460"/>
      <c r="AE53" s="218">
        <v>93.7</v>
      </c>
      <c r="AF53" s="219"/>
      <c r="AG53" s="219"/>
      <c r="AH53" s="219"/>
      <c r="AI53" s="218">
        <v>94.6</v>
      </c>
      <c r="AJ53" s="219"/>
      <c r="AK53" s="219"/>
      <c r="AL53" s="219"/>
      <c r="AM53" s="218">
        <v>95.1</v>
      </c>
      <c r="AN53" s="219"/>
      <c r="AO53" s="219"/>
      <c r="AP53" s="219"/>
      <c r="AQ53" s="336" t="s">
        <v>739</v>
      </c>
      <c r="AR53" s="208"/>
      <c r="AS53" s="208"/>
      <c r="AT53" s="337"/>
      <c r="AU53" s="219"/>
      <c r="AV53" s="219"/>
      <c r="AW53" s="219"/>
      <c r="AX53" s="221"/>
      <c r="AY53">
        <f t="shared" ref="AY53:AY57" si="6">$AY$51</f>
        <v>1</v>
      </c>
    </row>
    <row r="54" spans="1:51" ht="35.1" customHeight="1" x14ac:dyDescent="0.15">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t="s">
        <v>735</v>
      </c>
      <c r="AC54" s="522"/>
      <c r="AD54" s="522"/>
      <c r="AE54" s="218">
        <v>90</v>
      </c>
      <c r="AF54" s="219"/>
      <c r="AG54" s="219"/>
      <c r="AH54" s="219"/>
      <c r="AI54" s="218">
        <v>90</v>
      </c>
      <c r="AJ54" s="219"/>
      <c r="AK54" s="219"/>
      <c r="AL54" s="219"/>
      <c r="AM54" s="218">
        <v>90</v>
      </c>
      <c r="AN54" s="219"/>
      <c r="AO54" s="219"/>
      <c r="AP54" s="219"/>
      <c r="AQ54" s="336" t="s">
        <v>739</v>
      </c>
      <c r="AR54" s="208"/>
      <c r="AS54" s="208"/>
      <c r="AT54" s="337"/>
      <c r="AU54" s="219">
        <v>90</v>
      </c>
      <c r="AV54" s="219"/>
      <c r="AW54" s="219"/>
      <c r="AX54" s="221"/>
      <c r="AY54">
        <f t="shared" si="6"/>
        <v>1</v>
      </c>
    </row>
    <row r="55" spans="1:51" ht="35.1" customHeight="1" x14ac:dyDescent="0.15">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v>104.1</v>
      </c>
      <c r="AF55" s="219"/>
      <c r="AG55" s="219"/>
      <c r="AH55" s="219"/>
      <c r="AI55" s="218">
        <v>105.1</v>
      </c>
      <c r="AJ55" s="219"/>
      <c r="AK55" s="219"/>
      <c r="AL55" s="219"/>
      <c r="AM55" s="218">
        <v>105.7</v>
      </c>
      <c r="AN55" s="219"/>
      <c r="AO55" s="219"/>
      <c r="AP55" s="219"/>
      <c r="AQ55" s="336" t="s">
        <v>740</v>
      </c>
      <c r="AR55" s="208"/>
      <c r="AS55" s="208"/>
      <c r="AT55" s="337"/>
      <c r="AU55" s="219"/>
      <c r="AV55" s="219"/>
      <c r="AW55" s="219"/>
      <c r="AX55" s="221"/>
      <c r="AY55">
        <f t="shared" si="6"/>
        <v>1</v>
      </c>
    </row>
    <row r="56" spans="1:51" ht="24.95" customHeight="1" x14ac:dyDescent="0.15">
      <c r="A56" s="228" t="s">
        <v>375</v>
      </c>
      <c r="B56" s="229"/>
      <c r="C56" s="229"/>
      <c r="D56" s="229"/>
      <c r="E56" s="229"/>
      <c r="F56" s="230"/>
      <c r="G56" s="234" t="s">
        <v>744</v>
      </c>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1</v>
      </c>
    </row>
    <row r="57" spans="1:51" ht="24.95" customHeight="1" thickBot="1" x14ac:dyDescent="0.2">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1</v>
      </c>
    </row>
    <row r="58" spans="1:51" ht="18.75" hidden="1" customHeight="1" x14ac:dyDescent="0.15">
      <c r="A58" s="394" t="s">
        <v>344</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385</v>
      </c>
      <c r="AF58" s="247"/>
      <c r="AG58" s="247"/>
      <c r="AH58" s="247"/>
      <c r="AI58" s="247" t="s">
        <v>407</v>
      </c>
      <c r="AJ58" s="247"/>
      <c r="AK58" s="247"/>
      <c r="AL58" s="247"/>
      <c r="AM58" s="247" t="s">
        <v>504</v>
      </c>
      <c r="AN58" s="247"/>
      <c r="AO58" s="247"/>
      <c r="AP58" s="247"/>
      <c r="AQ58" s="154" t="s">
        <v>232</v>
      </c>
      <c r="AR58" s="155"/>
      <c r="AS58" s="155"/>
      <c r="AT58" s="156"/>
      <c r="AU58" s="926" t="s">
        <v>134</v>
      </c>
      <c r="AV58" s="926"/>
      <c r="AW58" s="926"/>
      <c r="AX58" s="927"/>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$AY$58</f>
        <v>0</v>
      </c>
    </row>
    <row r="60" spans="1:51" ht="23.25" hidden="1" customHeight="1" x14ac:dyDescent="0.15">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375</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1" t="s">
        <v>345</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340</v>
      </c>
      <c r="X65" s="487"/>
      <c r="Y65" s="490"/>
      <c r="Z65" s="490"/>
      <c r="AA65" s="491"/>
      <c r="AB65" s="241" t="s">
        <v>11</v>
      </c>
      <c r="AC65" s="242"/>
      <c r="AD65" s="243"/>
      <c r="AE65" s="247" t="s">
        <v>385</v>
      </c>
      <c r="AF65" s="247"/>
      <c r="AG65" s="247"/>
      <c r="AH65" s="247"/>
      <c r="AI65" s="247" t="s">
        <v>407</v>
      </c>
      <c r="AJ65" s="247"/>
      <c r="AK65" s="247"/>
      <c r="AL65" s="247"/>
      <c r="AM65" s="247" t="s">
        <v>504</v>
      </c>
      <c r="AN65" s="247"/>
      <c r="AO65" s="247"/>
      <c r="AP65" s="247"/>
      <c r="AQ65" s="158" t="s">
        <v>232</v>
      </c>
      <c r="AR65" s="133"/>
      <c r="AS65" s="133"/>
      <c r="AT65" s="134"/>
      <c r="AU65" s="248" t="s">
        <v>134</v>
      </c>
      <c r="AV65" s="248"/>
      <c r="AW65" s="248"/>
      <c r="AX65" s="249"/>
      <c r="AY65">
        <f>COUNTA($H$67)</f>
        <v>0</v>
      </c>
    </row>
    <row r="66" spans="1:51" ht="18.75" hidden="1"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343</v>
      </c>
      <c r="AX66" s="251"/>
      <c r="AY66">
        <f>$AY$65</f>
        <v>0</v>
      </c>
    </row>
    <row r="67" spans="1:51" ht="23.25" hidden="1" customHeight="1" x14ac:dyDescent="0.15">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365</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365</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366</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4" t="s">
        <v>350</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364</v>
      </c>
      <c r="X70" s="309"/>
      <c r="Y70" s="267" t="s">
        <v>12</v>
      </c>
      <c r="Z70" s="267"/>
      <c r="AA70" s="268"/>
      <c r="AB70" s="269" t="s">
        <v>365</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365</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366</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5" t="s">
        <v>345</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385</v>
      </c>
      <c r="AF73" s="247"/>
      <c r="AG73" s="247"/>
      <c r="AH73" s="247"/>
      <c r="AI73" s="247" t="s">
        <v>407</v>
      </c>
      <c r="AJ73" s="247"/>
      <c r="AK73" s="247"/>
      <c r="AL73" s="247"/>
      <c r="AM73" s="247" t="s">
        <v>504</v>
      </c>
      <c r="AN73" s="247"/>
      <c r="AO73" s="247"/>
      <c r="AP73" s="247"/>
      <c r="AQ73" s="158" t="s">
        <v>232</v>
      </c>
      <c r="AR73" s="133"/>
      <c r="AS73" s="133"/>
      <c r="AT73" s="134"/>
      <c r="AU73" s="138" t="s">
        <v>134</v>
      </c>
      <c r="AV73" s="139"/>
      <c r="AW73" s="139"/>
      <c r="AX73" s="140"/>
      <c r="AY73">
        <f>COUNTA($H$75)</f>
        <v>0</v>
      </c>
    </row>
    <row r="74" spans="1:51" ht="18.75" hidden="1" customHeight="1" x14ac:dyDescent="0.15">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8"/>
      <c r="B75" s="509"/>
      <c r="C75" s="509"/>
      <c r="D75" s="509"/>
      <c r="E75" s="509"/>
      <c r="F75" s="510"/>
      <c r="G75" s="607"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8"/>
      <c r="B76" s="509"/>
      <c r="C76" s="509"/>
      <c r="D76" s="509"/>
      <c r="E76" s="509"/>
      <c r="F76" s="510"/>
      <c r="G76" s="60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8"/>
      <c r="B77" s="509"/>
      <c r="C77" s="509"/>
      <c r="D77" s="509"/>
      <c r="E77" s="509"/>
      <c r="F77" s="510"/>
      <c r="G77" s="609"/>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91"/>
      <c r="AF77" s="892"/>
      <c r="AG77" s="892"/>
      <c r="AH77" s="892"/>
      <c r="AI77" s="891"/>
      <c r="AJ77" s="892"/>
      <c r="AK77" s="892"/>
      <c r="AL77" s="892"/>
      <c r="AM77" s="891"/>
      <c r="AN77" s="892"/>
      <c r="AO77" s="892"/>
      <c r="AP77" s="892"/>
      <c r="AQ77" s="336"/>
      <c r="AR77" s="208"/>
      <c r="AS77" s="208"/>
      <c r="AT77" s="337"/>
      <c r="AU77" s="219"/>
      <c r="AV77" s="219"/>
      <c r="AW77" s="219"/>
      <c r="AX77" s="221"/>
      <c r="AY77">
        <f t="shared" si="9"/>
        <v>0</v>
      </c>
    </row>
    <row r="78" spans="1:51" ht="69.75" hidden="1" customHeight="1" x14ac:dyDescent="0.15">
      <c r="A78" s="329" t="s">
        <v>378</v>
      </c>
      <c r="B78" s="330"/>
      <c r="C78" s="330"/>
      <c r="D78" s="330"/>
      <c r="E78" s="327" t="s">
        <v>323</v>
      </c>
      <c r="F78" s="328"/>
      <c r="G78" s="54" t="s">
        <v>235</v>
      </c>
      <c r="H78" s="586"/>
      <c r="I78" s="587"/>
      <c r="J78" s="587"/>
      <c r="K78" s="587"/>
      <c r="L78" s="587"/>
      <c r="M78" s="587"/>
      <c r="N78" s="587"/>
      <c r="O78" s="588"/>
      <c r="P78" s="150"/>
      <c r="Q78" s="150"/>
      <c r="R78" s="150"/>
      <c r="S78" s="150"/>
      <c r="T78" s="150"/>
      <c r="U78" s="150"/>
      <c r="V78" s="150"/>
      <c r="W78" s="150"/>
      <c r="X78" s="150"/>
      <c r="Y78" s="883"/>
      <c r="Z78" s="883"/>
      <c r="AA78" s="883"/>
      <c r="AB78" s="883"/>
      <c r="AC78" s="883"/>
      <c r="AD78" s="883"/>
      <c r="AE78" s="883"/>
      <c r="AF78" s="883"/>
      <c r="AG78" s="883"/>
      <c r="AH78" s="883"/>
      <c r="AI78" s="883"/>
      <c r="AJ78" s="883"/>
      <c r="AK78" s="883"/>
      <c r="AL78" s="883"/>
      <c r="AM78" s="883"/>
      <c r="AN78" s="883"/>
      <c r="AO78" s="883"/>
      <c r="AP78" s="883"/>
      <c r="AQ78" s="883"/>
      <c r="AR78" s="883"/>
      <c r="AS78" s="883"/>
      <c r="AT78" s="883"/>
      <c r="AU78" s="883"/>
      <c r="AV78" s="883"/>
      <c r="AW78" s="883"/>
      <c r="AX78" s="884"/>
      <c r="AY78">
        <f t="shared" si="9"/>
        <v>0</v>
      </c>
    </row>
    <row r="79" spans="1:51" ht="18.75" hidden="1" customHeight="1" x14ac:dyDescent="0.15">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339</v>
      </c>
      <c r="AP79" s="274"/>
      <c r="AQ79" s="274"/>
      <c r="AR79" s="76"/>
      <c r="AS79" s="273"/>
      <c r="AT79" s="274"/>
      <c r="AU79" s="274"/>
      <c r="AV79" s="274"/>
      <c r="AW79" s="274"/>
      <c r="AX79" s="967"/>
      <c r="AY79">
        <f>COUNTIF($AR$79,"☑")</f>
        <v>0</v>
      </c>
    </row>
    <row r="80" spans="1:51" ht="18.75" hidden="1" customHeight="1" x14ac:dyDescent="0.15">
      <c r="A80" s="865" t="s">
        <v>147</v>
      </c>
      <c r="B80" s="523" t="s">
        <v>336</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697</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0</v>
      </c>
    </row>
    <row r="81" spans="1:60" ht="22.5" hidden="1" customHeight="1" x14ac:dyDescent="0.15">
      <c r="A81" s="866"/>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0</v>
      </c>
    </row>
    <row r="82" spans="1:60" ht="22.5" hidden="1" customHeight="1" x14ac:dyDescent="0.15">
      <c r="A82" s="866"/>
      <c r="B82" s="526"/>
      <c r="C82" s="424"/>
      <c r="D82" s="424"/>
      <c r="E82" s="424"/>
      <c r="F82" s="425"/>
      <c r="G82" s="674"/>
      <c r="H82" s="674"/>
      <c r="I82" s="674"/>
      <c r="J82" s="674"/>
      <c r="K82" s="674"/>
      <c r="L82" s="674"/>
      <c r="M82" s="674"/>
      <c r="N82" s="674"/>
      <c r="O82" s="674"/>
      <c r="P82" s="674"/>
      <c r="Q82" s="674"/>
      <c r="R82" s="674"/>
      <c r="S82" s="674"/>
      <c r="T82" s="674"/>
      <c r="U82" s="674"/>
      <c r="V82" s="674"/>
      <c r="W82" s="674"/>
      <c r="X82" s="674"/>
      <c r="Y82" s="674"/>
      <c r="Z82" s="674"/>
      <c r="AA82" s="675"/>
      <c r="AB82" s="885"/>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86"/>
      <c r="AY82">
        <f t="shared" ref="AY82:AY89" si="10">$AY$80</f>
        <v>0</v>
      </c>
    </row>
    <row r="83" spans="1:60" ht="22.5" hidden="1" customHeight="1" x14ac:dyDescent="0.15">
      <c r="A83" s="866"/>
      <c r="B83" s="526"/>
      <c r="C83" s="424"/>
      <c r="D83" s="424"/>
      <c r="E83" s="424"/>
      <c r="F83" s="425"/>
      <c r="G83" s="676"/>
      <c r="H83" s="676"/>
      <c r="I83" s="676"/>
      <c r="J83" s="676"/>
      <c r="K83" s="676"/>
      <c r="L83" s="676"/>
      <c r="M83" s="676"/>
      <c r="N83" s="676"/>
      <c r="O83" s="676"/>
      <c r="P83" s="676"/>
      <c r="Q83" s="676"/>
      <c r="R83" s="676"/>
      <c r="S83" s="676"/>
      <c r="T83" s="676"/>
      <c r="U83" s="676"/>
      <c r="V83" s="676"/>
      <c r="W83" s="676"/>
      <c r="X83" s="676"/>
      <c r="Y83" s="676"/>
      <c r="Z83" s="676"/>
      <c r="AA83" s="677"/>
      <c r="AB83" s="887"/>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88"/>
      <c r="AY83">
        <f t="shared" si="10"/>
        <v>0</v>
      </c>
    </row>
    <row r="84" spans="1:60" ht="19.5" hidden="1" customHeight="1" x14ac:dyDescent="0.15">
      <c r="A84" s="866"/>
      <c r="B84" s="527"/>
      <c r="C84" s="528"/>
      <c r="D84" s="528"/>
      <c r="E84" s="528"/>
      <c r="F84" s="529"/>
      <c r="G84" s="678"/>
      <c r="H84" s="678"/>
      <c r="I84" s="678"/>
      <c r="J84" s="678"/>
      <c r="K84" s="678"/>
      <c r="L84" s="678"/>
      <c r="M84" s="678"/>
      <c r="N84" s="678"/>
      <c r="O84" s="678"/>
      <c r="P84" s="678"/>
      <c r="Q84" s="678"/>
      <c r="R84" s="678"/>
      <c r="S84" s="678"/>
      <c r="T84" s="678"/>
      <c r="U84" s="678"/>
      <c r="V84" s="678"/>
      <c r="W84" s="678"/>
      <c r="X84" s="678"/>
      <c r="Y84" s="678"/>
      <c r="Z84" s="678"/>
      <c r="AA84" s="679"/>
      <c r="AB84" s="889"/>
      <c r="AC84" s="678"/>
      <c r="AD84" s="678"/>
      <c r="AE84" s="676"/>
      <c r="AF84" s="676"/>
      <c r="AG84" s="676"/>
      <c r="AH84" s="676"/>
      <c r="AI84" s="676"/>
      <c r="AJ84" s="676"/>
      <c r="AK84" s="676"/>
      <c r="AL84" s="676"/>
      <c r="AM84" s="676"/>
      <c r="AN84" s="676"/>
      <c r="AO84" s="676"/>
      <c r="AP84" s="676"/>
      <c r="AQ84" s="676"/>
      <c r="AR84" s="676"/>
      <c r="AS84" s="676"/>
      <c r="AT84" s="676"/>
      <c r="AU84" s="678"/>
      <c r="AV84" s="678"/>
      <c r="AW84" s="678"/>
      <c r="AX84" s="890"/>
      <c r="AY84">
        <f t="shared" si="10"/>
        <v>0</v>
      </c>
    </row>
    <row r="85" spans="1:60" ht="18.75" hidden="1" customHeight="1" x14ac:dyDescent="0.15">
      <c r="A85" s="866"/>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385</v>
      </c>
      <c r="AF85" s="247"/>
      <c r="AG85" s="247"/>
      <c r="AH85" s="247"/>
      <c r="AI85" s="247" t="s">
        <v>407</v>
      </c>
      <c r="AJ85" s="247"/>
      <c r="AK85" s="247"/>
      <c r="AL85" s="247"/>
      <c r="AM85" s="247" t="s">
        <v>504</v>
      </c>
      <c r="AN85" s="247"/>
      <c r="AO85" s="247"/>
      <c r="AP85" s="247"/>
      <c r="AQ85" s="158" t="s">
        <v>232</v>
      </c>
      <c r="AR85" s="133"/>
      <c r="AS85" s="133"/>
      <c r="AT85" s="134"/>
      <c r="AU85" s="532" t="s">
        <v>134</v>
      </c>
      <c r="AV85" s="532"/>
      <c r="AW85" s="532"/>
      <c r="AX85" s="533"/>
      <c r="AY85">
        <f t="shared" si="10"/>
        <v>0</v>
      </c>
      <c r="AZ85" s="10"/>
      <c r="BA85" s="10"/>
      <c r="BB85" s="10"/>
      <c r="BC85" s="10"/>
    </row>
    <row r="86" spans="1:60" ht="18.75" hidden="1" customHeight="1" x14ac:dyDescent="0.15">
      <c r="A86" s="866"/>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c r="AR86" s="200"/>
      <c r="AS86" s="136" t="s">
        <v>233</v>
      </c>
      <c r="AT86" s="137"/>
      <c r="AU86" s="200"/>
      <c r="AV86" s="200"/>
      <c r="AW86" s="392" t="s">
        <v>179</v>
      </c>
      <c r="AX86" s="393"/>
      <c r="AY86">
        <f t="shared" si="10"/>
        <v>0</v>
      </c>
      <c r="AZ86" s="10"/>
      <c r="BA86" s="10"/>
      <c r="BB86" s="10"/>
      <c r="BC86" s="10"/>
      <c r="BD86" s="10"/>
      <c r="BE86" s="10"/>
      <c r="BF86" s="10"/>
      <c r="BG86" s="10"/>
      <c r="BH86" s="10"/>
    </row>
    <row r="87" spans="1:60" ht="23.25" hidden="1" customHeight="1" x14ac:dyDescent="0.15">
      <c r="A87" s="866"/>
      <c r="B87" s="424"/>
      <c r="C87" s="424"/>
      <c r="D87" s="424"/>
      <c r="E87" s="424"/>
      <c r="F87" s="425"/>
      <c r="G87" s="107"/>
      <c r="H87" s="108"/>
      <c r="I87" s="108"/>
      <c r="J87" s="108"/>
      <c r="K87" s="108"/>
      <c r="L87" s="108"/>
      <c r="M87" s="108"/>
      <c r="N87" s="108"/>
      <c r="O87" s="109"/>
      <c r="P87" s="108"/>
      <c r="Q87" s="513"/>
      <c r="R87" s="513"/>
      <c r="S87" s="513"/>
      <c r="T87" s="513"/>
      <c r="U87" s="513"/>
      <c r="V87" s="513"/>
      <c r="W87" s="513"/>
      <c r="X87" s="514"/>
      <c r="Y87" s="560" t="s">
        <v>62</v>
      </c>
      <c r="Z87" s="561"/>
      <c r="AA87" s="562"/>
      <c r="AB87" s="460"/>
      <c r="AC87" s="460"/>
      <c r="AD87" s="460"/>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66"/>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c r="AC88" s="522"/>
      <c r="AD88" s="522"/>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66"/>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66"/>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385</v>
      </c>
      <c r="AF90" s="247"/>
      <c r="AG90" s="247"/>
      <c r="AH90" s="247"/>
      <c r="AI90" s="247" t="s">
        <v>407</v>
      </c>
      <c r="AJ90" s="247"/>
      <c r="AK90" s="247"/>
      <c r="AL90" s="247"/>
      <c r="AM90" s="247" t="s">
        <v>504</v>
      </c>
      <c r="AN90" s="247"/>
      <c r="AO90" s="247"/>
      <c r="AP90" s="247"/>
      <c r="AQ90" s="158" t="s">
        <v>232</v>
      </c>
      <c r="AR90" s="133"/>
      <c r="AS90" s="133"/>
      <c r="AT90" s="134"/>
      <c r="AU90" s="532" t="s">
        <v>134</v>
      </c>
      <c r="AV90" s="532"/>
      <c r="AW90" s="532"/>
      <c r="AX90" s="533"/>
      <c r="AY90">
        <f>COUNTA($G$92)</f>
        <v>0</v>
      </c>
    </row>
    <row r="91" spans="1:60" ht="18.75" hidden="1" customHeight="1" x14ac:dyDescent="0.15">
      <c r="A91" s="866"/>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x14ac:dyDescent="0.15">
      <c r="A92" s="866"/>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6"/>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6"/>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6"/>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385</v>
      </c>
      <c r="AF95" s="247"/>
      <c r="AG95" s="247"/>
      <c r="AH95" s="247"/>
      <c r="AI95" s="247" t="s">
        <v>407</v>
      </c>
      <c r="AJ95" s="247"/>
      <c r="AK95" s="247"/>
      <c r="AL95" s="247"/>
      <c r="AM95" s="247" t="s">
        <v>504</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15">
      <c r="A96" s="866"/>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x14ac:dyDescent="0.15">
      <c r="A97" s="866"/>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6"/>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7"/>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96" t="s">
        <v>13</v>
      </c>
      <c r="Z99" s="897"/>
      <c r="AA99" s="898"/>
      <c r="AB99" s="893" t="s">
        <v>14</v>
      </c>
      <c r="AC99" s="894"/>
      <c r="AD99" s="895"/>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x14ac:dyDescent="0.15">
      <c r="A100" s="500" t="s">
        <v>346</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55"/>
      <c r="Z100" s="856"/>
      <c r="AA100" s="857"/>
      <c r="AB100" s="480" t="s">
        <v>11</v>
      </c>
      <c r="AC100" s="480"/>
      <c r="AD100" s="480"/>
      <c r="AE100" s="538" t="s">
        <v>385</v>
      </c>
      <c r="AF100" s="539"/>
      <c r="AG100" s="539"/>
      <c r="AH100" s="540"/>
      <c r="AI100" s="538" t="s">
        <v>407</v>
      </c>
      <c r="AJ100" s="539"/>
      <c r="AK100" s="539"/>
      <c r="AL100" s="540"/>
      <c r="AM100" s="538" t="s">
        <v>504</v>
      </c>
      <c r="AN100" s="539"/>
      <c r="AO100" s="539"/>
      <c r="AP100" s="540"/>
      <c r="AQ100" s="317" t="s">
        <v>412</v>
      </c>
      <c r="AR100" s="318"/>
      <c r="AS100" s="318"/>
      <c r="AT100" s="319"/>
      <c r="AU100" s="317" t="s">
        <v>538</v>
      </c>
      <c r="AV100" s="318"/>
      <c r="AW100" s="318"/>
      <c r="AX100" s="320"/>
    </row>
    <row r="101" spans="1:60" ht="23.25" customHeight="1" x14ac:dyDescent="0.15">
      <c r="A101" s="418"/>
      <c r="B101" s="419"/>
      <c r="C101" s="419"/>
      <c r="D101" s="419"/>
      <c r="E101" s="419"/>
      <c r="F101" s="420"/>
      <c r="G101" s="108" t="s">
        <v>746</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748</v>
      </c>
      <c r="AC101" s="460"/>
      <c r="AD101" s="460"/>
      <c r="AE101" s="282">
        <v>507</v>
      </c>
      <c r="AF101" s="282"/>
      <c r="AG101" s="282"/>
      <c r="AH101" s="282"/>
      <c r="AI101" s="282">
        <v>655</v>
      </c>
      <c r="AJ101" s="282"/>
      <c r="AK101" s="282"/>
      <c r="AL101" s="282"/>
      <c r="AM101" s="282">
        <v>782</v>
      </c>
      <c r="AN101" s="282"/>
      <c r="AO101" s="282"/>
      <c r="AP101" s="282"/>
      <c r="AQ101" s="282"/>
      <c r="AR101" s="282"/>
      <c r="AS101" s="282"/>
      <c r="AT101" s="282"/>
      <c r="AU101" s="218"/>
      <c r="AV101" s="219"/>
      <c r="AW101" s="219"/>
      <c r="AX101" s="221"/>
    </row>
    <row r="102" spans="1:60" ht="23.25"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748</v>
      </c>
      <c r="AC102" s="460"/>
      <c r="AD102" s="460"/>
      <c r="AE102" s="282">
        <v>479</v>
      </c>
      <c r="AF102" s="282"/>
      <c r="AG102" s="282"/>
      <c r="AH102" s="282"/>
      <c r="AI102" s="282">
        <v>659</v>
      </c>
      <c r="AJ102" s="282"/>
      <c r="AK102" s="282"/>
      <c r="AL102" s="282"/>
      <c r="AM102" s="282">
        <v>768</v>
      </c>
      <c r="AN102" s="282"/>
      <c r="AO102" s="282"/>
      <c r="AP102" s="282"/>
      <c r="AQ102" s="282">
        <v>769</v>
      </c>
      <c r="AR102" s="282"/>
      <c r="AS102" s="282"/>
      <c r="AT102" s="282"/>
      <c r="AU102" s="225">
        <v>769</v>
      </c>
      <c r="AV102" s="226"/>
      <c r="AW102" s="226"/>
      <c r="AX102" s="321"/>
    </row>
    <row r="103" spans="1:60" ht="31.5" customHeight="1" x14ac:dyDescent="0.15">
      <c r="A103" s="415" t="s">
        <v>346</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385</v>
      </c>
      <c r="AF103" s="247"/>
      <c r="AG103" s="247"/>
      <c r="AH103" s="247"/>
      <c r="AI103" s="247" t="s">
        <v>407</v>
      </c>
      <c r="AJ103" s="247"/>
      <c r="AK103" s="247"/>
      <c r="AL103" s="247"/>
      <c r="AM103" s="247" t="s">
        <v>504</v>
      </c>
      <c r="AN103" s="247"/>
      <c r="AO103" s="247"/>
      <c r="AP103" s="247"/>
      <c r="AQ103" s="279" t="s">
        <v>412</v>
      </c>
      <c r="AR103" s="280"/>
      <c r="AS103" s="280"/>
      <c r="AT103" s="280"/>
      <c r="AU103" s="279" t="s">
        <v>538</v>
      </c>
      <c r="AV103" s="280"/>
      <c r="AW103" s="280"/>
      <c r="AX103" s="281"/>
      <c r="AY103">
        <f>COUNTA($G$104)</f>
        <v>1</v>
      </c>
    </row>
    <row r="104" spans="1:60" ht="23.25" customHeight="1" x14ac:dyDescent="0.15">
      <c r="A104" s="418"/>
      <c r="B104" s="419"/>
      <c r="C104" s="419"/>
      <c r="D104" s="419"/>
      <c r="E104" s="419"/>
      <c r="F104" s="420"/>
      <c r="G104" s="108" t="s">
        <v>747</v>
      </c>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t="s">
        <v>748</v>
      </c>
      <c r="AC104" s="545"/>
      <c r="AD104" s="546"/>
      <c r="AE104" s="282">
        <v>601</v>
      </c>
      <c r="AF104" s="282"/>
      <c r="AG104" s="282"/>
      <c r="AH104" s="282"/>
      <c r="AI104" s="282">
        <v>580</v>
      </c>
      <c r="AJ104" s="282"/>
      <c r="AK104" s="282"/>
      <c r="AL104" s="282"/>
      <c r="AM104" s="282">
        <v>604</v>
      </c>
      <c r="AN104" s="282"/>
      <c r="AO104" s="282"/>
      <c r="AP104" s="282"/>
      <c r="AQ104" s="282"/>
      <c r="AR104" s="282"/>
      <c r="AS104" s="282"/>
      <c r="AT104" s="282"/>
      <c r="AU104" s="282"/>
      <c r="AV104" s="282"/>
      <c r="AW104" s="282"/>
      <c r="AX104" s="283"/>
      <c r="AY104">
        <f>$AY$103</f>
        <v>1</v>
      </c>
    </row>
    <row r="105" spans="1:60" ht="23.25"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t="s">
        <v>748</v>
      </c>
      <c r="AC105" s="468"/>
      <c r="AD105" s="469"/>
      <c r="AE105" s="282">
        <v>638</v>
      </c>
      <c r="AF105" s="282"/>
      <c r="AG105" s="282"/>
      <c r="AH105" s="282"/>
      <c r="AI105" s="282">
        <v>581</v>
      </c>
      <c r="AJ105" s="282"/>
      <c r="AK105" s="282"/>
      <c r="AL105" s="282"/>
      <c r="AM105" s="282">
        <v>581</v>
      </c>
      <c r="AN105" s="282"/>
      <c r="AO105" s="282"/>
      <c r="AP105" s="282"/>
      <c r="AQ105" s="282">
        <v>431</v>
      </c>
      <c r="AR105" s="282"/>
      <c r="AS105" s="282"/>
      <c r="AT105" s="282"/>
      <c r="AU105" s="282">
        <v>431</v>
      </c>
      <c r="AV105" s="282"/>
      <c r="AW105" s="282"/>
      <c r="AX105" s="283"/>
      <c r="AY105">
        <f>$AY$103</f>
        <v>1</v>
      </c>
    </row>
    <row r="106" spans="1:60" ht="31.5" hidden="1" customHeight="1" x14ac:dyDescent="0.15">
      <c r="A106" s="415" t="s">
        <v>346</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385</v>
      </c>
      <c r="AF106" s="247"/>
      <c r="AG106" s="247"/>
      <c r="AH106" s="247"/>
      <c r="AI106" s="247" t="s">
        <v>407</v>
      </c>
      <c r="AJ106" s="247"/>
      <c r="AK106" s="247"/>
      <c r="AL106" s="247"/>
      <c r="AM106" s="247" t="s">
        <v>504</v>
      </c>
      <c r="AN106" s="247"/>
      <c r="AO106" s="247"/>
      <c r="AP106" s="247"/>
      <c r="AQ106" s="279" t="s">
        <v>412</v>
      </c>
      <c r="AR106" s="280"/>
      <c r="AS106" s="280"/>
      <c r="AT106" s="280"/>
      <c r="AU106" s="279" t="s">
        <v>538</v>
      </c>
      <c r="AV106" s="280"/>
      <c r="AW106" s="280"/>
      <c r="AX106" s="281"/>
      <c r="AY106">
        <f>COUNTA($G$107)</f>
        <v>0</v>
      </c>
    </row>
    <row r="107" spans="1:60" ht="23.25" hidden="1" customHeight="1" x14ac:dyDescent="0.15">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c r="AC107" s="545"/>
      <c r="AD107" s="54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c r="AC108" s="468"/>
      <c r="AD108" s="46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5" t="s">
        <v>346</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385</v>
      </c>
      <c r="AF109" s="247"/>
      <c r="AG109" s="247"/>
      <c r="AH109" s="247"/>
      <c r="AI109" s="247" t="s">
        <v>407</v>
      </c>
      <c r="AJ109" s="247"/>
      <c r="AK109" s="247"/>
      <c r="AL109" s="247"/>
      <c r="AM109" s="247" t="s">
        <v>504</v>
      </c>
      <c r="AN109" s="247"/>
      <c r="AO109" s="247"/>
      <c r="AP109" s="247"/>
      <c r="AQ109" s="279" t="s">
        <v>412</v>
      </c>
      <c r="AR109" s="280"/>
      <c r="AS109" s="280"/>
      <c r="AT109" s="280"/>
      <c r="AU109" s="279" t="s">
        <v>538</v>
      </c>
      <c r="AV109" s="280"/>
      <c r="AW109" s="280"/>
      <c r="AX109" s="281"/>
      <c r="AY109">
        <f>COUNTA($G$110)</f>
        <v>0</v>
      </c>
    </row>
    <row r="110" spans="1:60" ht="23.25" hidden="1" customHeight="1" x14ac:dyDescent="0.15">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5" t="s">
        <v>346</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385</v>
      </c>
      <c r="AF112" s="247"/>
      <c r="AG112" s="247"/>
      <c r="AH112" s="247"/>
      <c r="AI112" s="247" t="s">
        <v>407</v>
      </c>
      <c r="AJ112" s="247"/>
      <c r="AK112" s="247"/>
      <c r="AL112" s="247"/>
      <c r="AM112" s="247" t="s">
        <v>504</v>
      </c>
      <c r="AN112" s="247"/>
      <c r="AO112" s="247"/>
      <c r="AP112" s="247"/>
      <c r="AQ112" s="279" t="s">
        <v>412</v>
      </c>
      <c r="AR112" s="280"/>
      <c r="AS112" s="280"/>
      <c r="AT112" s="280"/>
      <c r="AU112" s="279" t="s">
        <v>538</v>
      </c>
      <c r="AV112" s="280"/>
      <c r="AW112" s="280"/>
      <c r="AX112" s="281"/>
      <c r="AY112">
        <f>COUNTA($G$113)</f>
        <v>0</v>
      </c>
    </row>
    <row r="113" spans="1:51" ht="23.25" hidden="1" customHeight="1" x14ac:dyDescent="0.15">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385</v>
      </c>
      <c r="AF115" s="247"/>
      <c r="AG115" s="247"/>
      <c r="AH115" s="247"/>
      <c r="AI115" s="247" t="s">
        <v>407</v>
      </c>
      <c r="AJ115" s="247"/>
      <c r="AK115" s="247"/>
      <c r="AL115" s="247"/>
      <c r="AM115" s="247" t="s">
        <v>504</v>
      </c>
      <c r="AN115" s="247"/>
      <c r="AO115" s="247"/>
      <c r="AP115" s="247"/>
      <c r="AQ115" s="589" t="s">
        <v>539</v>
      </c>
      <c r="AR115" s="590"/>
      <c r="AS115" s="590"/>
      <c r="AT115" s="590"/>
      <c r="AU115" s="590"/>
      <c r="AV115" s="590"/>
      <c r="AW115" s="590"/>
      <c r="AX115" s="591"/>
    </row>
    <row r="116" spans="1:51" ht="23.25" customHeight="1" x14ac:dyDescent="0.15">
      <c r="A116" s="435"/>
      <c r="B116" s="436"/>
      <c r="C116" s="436"/>
      <c r="D116" s="436"/>
      <c r="E116" s="436"/>
      <c r="F116" s="437"/>
      <c r="G116" s="782" t="s">
        <v>837</v>
      </c>
      <c r="H116" s="387"/>
      <c r="I116" s="387"/>
      <c r="J116" s="387"/>
      <c r="K116" s="387"/>
      <c r="L116" s="387"/>
      <c r="M116" s="387"/>
      <c r="N116" s="387"/>
      <c r="O116" s="387"/>
      <c r="P116" s="387"/>
      <c r="Q116" s="387"/>
      <c r="R116" s="387"/>
      <c r="S116" s="387"/>
      <c r="T116" s="387"/>
      <c r="U116" s="387"/>
      <c r="V116" s="387"/>
      <c r="W116" s="387"/>
      <c r="X116" s="783"/>
      <c r="Y116" s="454" t="s">
        <v>15</v>
      </c>
      <c r="Z116" s="455"/>
      <c r="AA116" s="456"/>
      <c r="AB116" s="461" t="s">
        <v>750</v>
      </c>
      <c r="AC116" s="462"/>
      <c r="AD116" s="463"/>
      <c r="AE116" s="282">
        <v>0.5</v>
      </c>
      <c r="AF116" s="282"/>
      <c r="AG116" s="282"/>
      <c r="AH116" s="282"/>
      <c r="AI116" s="282">
        <v>0.5</v>
      </c>
      <c r="AJ116" s="282"/>
      <c r="AK116" s="282"/>
      <c r="AL116" s="282"/>
      <c r="AM116" s="282">
        <v>0.2</v>
      </c>
      <c r="AN116" s="282"/>
      <c r="AO116" s="282"/>
      <c r="AP116" s="282"/>
      <c r="AQ116" s="218">
        <v>0.3</v>
      </c>
      <c r="AR116" s="219"/>
      <c r="AS116" s="219"/>
      <c r="AT116" s="219"/>
      <c r="AU116" s="219"/>
      <c r="AV116" s="219"/>
      <c r="AW116" s="219"/>
      <c r="AX116" s="221"/>
    </row>
    <row r="117" spans="1:51" ht="46.5" customHeight="1" x14ac:dyDescent="0.15">
      <c r="A117" s="438"/>
      <c r="B117" s="439"/>
      <c r="C117" s="439"/>
      <c r="D117" s="439"/>
      <c r="E117" s="439"/>
      <c r="F117" s="440"/>
      <c r="G117" s="784"/>
      <c r="H117" s="388"/>
      <c r="I117" s="388"/>
      <c r="J117" s="388"/>
      <c r="K117" s="388"/>
      <c r="L117" s="388"/>
      <c r="M117" s="388"/>
      <c r="N117" s="388"/>
      <c r="O117" s="388"/>
      <c r="P117" s="388"/>
      <c r="Q117" s="388"/>
      <c r="R117" s="388"/>
      <c r="S117" s="388"/>
      <c r="T117" s="388"/>
      <c r="U117" s="388"/>
      <c r="V117" s="388"/>
      <c r="W117" s="388"/>
      <c r="X117" s="785"/>
      <c r="Y117" s="470" t="s">
        <v>49</v>
      </c>
      <c r="Z117" s="444"/>
      <c r="AA117" s="445"/>
      <c r="AB117" s="471" t="s">
        <v>749</v>
      </c>
      <c r="AC117" s="472"/>
      <c r="AD117" s="473"/>
      <c r="AE117" s="550" t="s">
        <v>751</v>
      </c>
      <c r="AF117" s="550"/>
      <c r="AG117" s="550"/>
      <c r="AH117" s="550"/>
      <c r="AI117" s="550" t="s">
        <v>752</v>
      </c>
      <c r="AJ117" s="550"/>
      <c r="AK117" s="550"/>
      <c r="AL117" s="550"/>
      <c r="AM117" s="550" t="s">
        <v>907</v>
      </c>
      <c r="AN117" s="550"/>
      <c r="AO117" s="550"/>
      <c r="AP117" s="550"/>
      <c r="AQ117" s="550" t="s">
        <v>840</v>
      </c>
      <c r="AR117" s="550"/>
      <c r="AS117" s="550"/>
      <c r="AT117" s="550"/>
      <c r="AU117" s="550"/>
      <c r="AV117" s="550"/>
      <c r="AW117" s="550"/>
      <c r="AX117" s="551"/>
    </row>
    <row r="118" spans="1:51" ht="23.25"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385</v>
      </c>
      <c r="AF118" s="247"/>
      <c r="AG118" s="247"/>
      <c r="AH118" s="247"/>
      <c r="AI118" s="247" t="s">
        <v>407</v>
      </c>
      <c r="AJ118" s="247"/>
      <c r="AK118" s="247"/>
      <c r="AL118" s="247"/>
      <c r="AM118" s="247" t="s">
        <v>504</v>
      </c>
      <c r="AN118" s="247"/>
      <c r="AO118" s="247"/>
      <c r="AP118" s="247"/>
      <c r="AQ118" s="589" t="s">
        <v>539</v>
      </c>
      <c r="AR118" s="590"/>
      <c r="AS118" s="590"/>
      <c r="AT118" s="590"/>
      <c r="AU118" s="590"/>
      <c r="AV118" s="590"/>
      <c r="AW118" s="590"/>
      <c r="AX118" s="591"/>
      <c r="AY118" s="92">
        <f>IF(SUBSTITUTE(SUBSTITUTE($G$119,"／",""),"　","")="",0,1)</f>
        <v>1</v>
      </c>
    </row>
    <row r="119" spans="1:51" ht="23.25" customHeight="1" x14ac:dyDescent="0.15">
      <c r="A119" s="435"/>
      <c r="B119" s="436"/>
      <c r="C119" s="436"/>
      <c r="D119" s="436"/>
      <c r="E119" s="436"/>
      <c r="F119" s="437"/>
      <c r="G119" s="387" t="s">
        <v>838</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t="s">
        <v>750</v>
      </c>
      <c r="AC119" s="462"/>
      <c r="AD119" s="463"/>
      <c r="AE119" s="282">
        <v>0.2</v>
      </c>
      <c r="AF119" s="282"/>
      <c r="AG119" s="282"/>
      <c r="AH119" s="282"/>
      <c r="AI119" s="282">
        <v>0.2</v>
      </c>
      <c r="AJ119" s="282"/>
      <c r="AK119" s="282"/>
      <c r="AL119" s="282"/>
      <c r="AM119" s="282">
        <v>0.2</v>
      </c>
      <c r="AN119" s="282"/>
      <c r="AO119" s="282"/>
      <c r="AP119" s="282"/>
      <c r="AQ119" s="282">
        <v>0.2</v>
      </c>
      <c r="AR119" s="282"/>
      <c r="AS119" s="282"/>
      <c r="AT119" s="282"/>
      <c r="AU119" s="282"/>
      <c r="AV119" s="282"/>
      <c r="AW119" s="282"/>
      <c r="AX119" s="283"/>
      <c r="AY119">
        <f>$AY$118</f>
        <v>1</v>
      </c>
    </row>
    <row r="120" spans="1:51" ht="35.1" customHeight="1" thickBot="1" x14ac:dyDescent="0.2">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749</v>
      </c>
      <c r="AC120" s="472"/>
      <c r="AD120" s="473"/>
      <c r="AE120" s="550" t="s">
        <v>753</v>
      </c>
      <c r="AF120" s="550"/>
      <c r="AG120" s="550"/>
      <c r="AH120" s="550"/>
      <c r="AI120" s="550" t="s">
        <v>754</v>
      </c>
      <c r="AJ120" s="550"/>
      <c r="AK120" s="550"/>
      <c r="AL120" s="550"/>
      <c r="AM120" s="550" t="s">
        <v>839</v>
      </c>
      <c r="AN120" s="550"/>
      <c r="AO120" s="550"/>
      <c r="AP120" s="550"/>
      <c r="AQ120" s="550" t="s">
        <v>885</v>
      </c>
      <c r="AR120" s="550"/>
      <c r="AS120" s="550"/>
      <c r="AT120" s="550"/>
      <c r="AU120" s="550"/>
      <c r="AV120" s="550"/>
      <c r="AW120" s="550"/>
      <c r="AX120" s="551"/>
      <c r="AY120">
        <f>$AY$118</f>
        <v>1</v>
      </c>
    </row>
    <row r="121" spans="1:51" ht="23.25" hidden="1"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385</v>
      </c>
      <c r="AF121" s="247"/>
      <c r="AG121" s="247"/>
      <c r="AH121" s="247"/>
      <c r="AI121" s="247" t="s">
        <v>407</v>
      </c>
      <c r="AJ121" s="247"/>
      <c r="AK121" s="247"/>
      <c r="AL121" s="247"/>
      <c r="AM121" s="247" t="s">
        <v>504</v>
      </c>
      <c r="AN121" s="247"/>
      <c r="AO121" s="247"/>
      <c r="AP121" s="247"/>
      <c r="AQ121" s="589" t="s">
        <v>539</v>
      </c>
      <c r="AR121" s="590"/>
      <c r="AS121" s="590"/>
      <c r="AT121" s="590"/>
      <c r="AU121" s="590"/>
      <c r="AV121" s="590"/>
      <c r="AW121" s="590"/>
      <c r="AX121" s="591"/>
      <c r="AY121" s="92">
        <f>IF(SUBSTITUTE(SUBSTITUTE($G$122,"／",""),"　","")="",0,1)</f>
        <v>0</v>
      </c>
    </row>
    <row r="122" spans="1:51" ht="23.25" hidden="1" customHeight="1" x14ac:dyDescent="0.15">
      <c r="A122" s="435"/>
      <c r="B122" s="436"/>
      <c r="C122" s="436"/>
      <c r="D122" s="436"/>
      <c r="E122" s="436"/>
      <c r="F122" s="437"/>
      <c r="G122" s="387" t="s">
        <v>354</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355</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385</v>
      </c>
      <c r="AF124" s="247"/>
      <c r="AG124" s="247"/>
      <c r="AH124" s="247"/>
      <c r="AI124" s="247" t="s">
        <v>407</v>
      </c>
      <c r="AJ124" s="247"/>
      <c r="AK124" s="247"/>
      <c r="AL124" s="247"/>
      <c r="AM124" s="247" t="s">
        <v>504</v>
      </c>
      <c r="AN124" s="247"/>
      <c r="AO124" s="247"/>
      <c r="AP124" s="247"/>
      <c r="AQ124" s="589" t="s">
        <v>539</v>
      </c>
      <c r="AR124" s="590"/>
      <c r="AS124" s="590"/>
      <c r="AT124" s="590"/>
      <c r="AU124" s="590"/>
      <c r="AV124" s="590"/>
      <c r="AW124" s="590"/>
      <c r="AX124" s="591"/>
      <c r="AY124" s="92">
        <f>IF(SUBSTITUTE(SUBSTITUTE($G$125,"／",""),"　","")="",0,1)</f>
        <v>0</v>
      </c>
    </row>
    <row r="125" spans="1:51" ht="23.25" hidden="1" customHeight="1" x14ac:dyDescent="0.15">
      <c r="A125" s="435"/>
      <c r="B125" s="436"/>
      <c r="C125" s="436"/>
      <c r="D125" s="436"/>
      <c r="E125" s="436"/>
      <c r="F125" s="437"/>
      <c r="G125" s="387" t="s">
        <v>535</v>
      </c>
      <c r="H125" s="387"/>
      <c r="I125" s="387"/>
      <c r="J125" s="387"/>
      <c r="K125" s="387"/>
      <c r="L125" s="387"/>
      <c r="M125" s="387"/>
      <c r="N125" s="387"/>
      <c r="O125" s="387"/>
      <c r="P125" s="387"/>
      <c r="Q125" s="387"/>
      <c r="R125" s="387"/>
      <c r="S125" s="387"/>
      <c r="T125" s="387"/>
      <c r="U125" s="387"/>
      <c r="V125" s="387"/>
      <c r="W125" s="387"/>
      <c r="X125" s="783"/>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785"/>
      <c r="Y126" s="470" t="s">
        <v>49</v>
      </c>
      <c r="Z126" s="444"/>
      <c r="AA126" s="445"/>
      <c r="AB126" s="471" t="s">
        <v>353</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15">
      <c r="A127" s="629"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8"/>
      <c r="Z127" s="929"/>
      <c r="AA127" s="930"/>
      <c r="AB127" s="407" t="s">
        <v>11</v>
      </c>
      <c r="AC127" s="408"/>
      <c r="AD127" s="409"/>
      <c r="AE127" s="247" t="s">
        <v>385</v>
      </c>
      <c r="AF127" s="247"/>
      <c r="AG127" s="247"/>
      <c r="AH127" s="247"/>
      <c r="AI127" s="247" t="s">
        <v>407</v>
      </c>
      <c r="AJ127" s="247"/>
      <c r="AK127" s="247"/>
      <c r="AL127" s="247"/>
      <c r="AM127" s="247" t="s">
        <v>504</v>
      </c>
      <c r="AN127" s="247"/>
      <c r="AO127" s="247"/>
      <c r="AP127" s="247"/>
      <c r="AQ127" s="589" t="s">
        <v>539</v>
      </c>
      <c r="AR127" s="590"/>
      <c r="AS127" s="590"/>
      <c r="AT127" s="590"/>
      <c r="AU127" s="590"/>
      <c r="AV127" s="590"/>
      <c r="AW127" s="590"/>
      <c r="AX127" s="591"/>
      <c r="AY127" s="92">
        <f>IF(SUBSTITUTE(SUBSTITUTE($G$128,"／",""),"　","")="",0,1)</f>
        <v>0</v>
      </c>
    </row>
    <row r="128" spans="1:51" ht="23.25" hidden="1" customHeight="1" x14ac:dyDescent="0.15">
      <c r="A128" s="435"/>
      <c r="B128" s="436"/>
      <c r="C128" s="436"/>
      <c r="D128" s="436"/>
      <c r="E128" s="436"/>
      <c r="F128" s="437"/>
      <c r="G128" s="387" t="s">
        <v>536</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353</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30" customHeight="1" x14ac:dyDescent="0.15">
      <c r="A130" s="189" t="s">
        <v>400</v>
      </c>
      <c r="B130" s="186"/>
      <c r="C130" s="185" t="s">
        <v>236</v>
      </c>
      <c r="D130" s="186"/>
      <c r="E130" s="170" t="s">
        <v>265</v>
      </c>
      <c r="F130" s="171"/>
      <c r="G130" s="172" t="s">
        <v>755</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30" customHeight="1" x14ac:dyDescent="0.15">
      <c r="A131" s="190"/>
      <c r="B131" s="187"/>
      <c r="C131" s="181"/>
      <c r="D131" s="187"/>
      <c r="E131" s="175" t="s">
        <v>264</v>
      </c>
      <c r="F131" s="176"/>
      <c r="G131" s="113" t="s">
        <v>790</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385</v>
      </c>
      <c r="AF132" s="133"/>
      <c r="AG132" s="133"/>
      <c r="AH132" s="134"/>
      <c r="AI132" s="158" t="s">
        <v>407</v>
      </c>
      <c r="AJ132" s="133"/>
      <c r="AK132" s="133"/>
      <c r="AL132" s="134"/>
      <c r="AM132" s="158" t="s">
        <v>696</v>
      </c>
      <c r="AN132" s="133"/>
      <c r="AO132" s="133"/>
      <c r="AP132" s="134"/>
      <c r="AQ132" s="154" t="s">
        <v>232</v>
      </c>
      <c r="AR132" s="155"/>
      <c r="AS132" s="155"/>
      <c r="AT132" s="156"/>
      <c r="AU132" s="197" t="s">
        <v>248</v>
      </c>
      <c r="AV132" s="197"/>
      <c r="AW132" s="197"/>
      <c r="AX132" s="198"/>
      <c r="AY132">
        <f>COUNTA($G$134)</f>
        <v>1</v>
      </c>
    </row>
    <row r="133" spans="1:51" ht="18"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794</v>
      </c>
      <c r="AR133" s="200"/>
      <c r="AS133" s="136" t="s">
        <v>233</v>
      </c>
      <c r="AT133" s="137"/>
      <c r="AU133" s="201" t="s">
        <v>890</v>
      </c>
      <c r="AV133" s="201"/>
      <c r="AW133" s="136" t="s">
        <v>179</v>
      </c>
      <c r="AX133" s="196"/>
      <c r="AY133">
        <f>$AY$132</f>
        <v>1</v>
      </c>
    </row>
    <row r="134" spans="1:51" ht="30" customHeight="1" x14ac:dyDescent="0.15">
      <c r="A134" s="190"/>
      <c r="B134" s="187"/>
      <c r="C134" s="181"/>
      <c r="D134" s="187"/>
      <c r="E134" s="181"/>
      <c r="F134" s="182"/>
      <c r="G134" s="107" t="s">
        <v>913</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791</v>
      </c>
      <c r="AC134" s="206"/>
      <c r="AD134" s="206"/>
      <c r="AE134" s="207">
        <v>1685</v>
      </c>
      <c r="AF134" s="208"/>
      <c r="AG134" s="208"/>
      <c r="AH134" s="208"/>
      <c r="AI134" s="207">
        <v>2031</v>
      </c>
      <c r="AJ134" s="208"/>
      <c r="AK134" s="208"/>
      <c r="AL134" s="208"/>
      <c r="AM134" s="207">
        <v>2615</v>
      </c>
      <c r="AN134" s="208"/>
      <c r="AO134" s="208"/>
      <c r="AP134" s="208"/>
      <c r="AQ134" s="207" t="s">
        <v>883</v>
      </c>
      <c r="AR134" s="208"/>
      <c r="AS134" s="208"/>
      <c r="AT134" s="208"/>
      <c r="AU134" s="207" t="s">
        <v>890</v>
      </c>
      <c r="AV134" s="208"/>
      <c r="AW134" s="208"/>
      <c r="AX134" s="209"/>
      <c r="AY134">
        <f t="shared" ref="AY134:AY135" si="13">$AY$132</f>
        <v>1</v>
      </c>
    </row>
    <row r="135" spans="1:51" ht="30"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791</v>
      </c>
      <c r="AC135" s="214"/>
      <c r="AD135" s="214"/>
      <c r="AE135" s="207" t="s">
        <v>793</v>
      </c>
      <c r="AF135" s="208"/>
      <c r="AG135" s="208"/>
      <c r="AH135" s="208"/>
      <c r="AI135" s="207" t="s">
        <v>792</v>
      </c>
      <c r="AJ135" s="208"/>
      <c r="AK135" s="208"/>
      <c r="AL135" s="208"/>
      <c r="AM135" s="207">
        <v>2500</v>
      </c>
      <c r="AN135" s="208"/>
      <c r="AO135" s="208"/>
      <c r="AP135" s="208"/>
      <c r="AQ135" s="207" t="s">
        <v>884</v>
      </c>
      <c r="AR135" s="208"/>
      <c r="AS135" s="208"/>
      <c r="AT135" s="208"/>
      <c r="AU135" s="207" t="s">
        <v>890</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385</v>
      </c>
      <c r="AF136" s="133"/>
      <c r="AG136" s="133"/>
      <c r="AH136" s="134"/>
      <c r="AI136" s="158" t="s">
        <v>407</v>
      </c>
      <c r="AJ136" s="133"/>
      <c r="AK136" s="133"/>
      <c r="AL136" s="134"/>
      <c r="AM136" s="158" t="s">
        <v>696</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385</v>
      </c>
      <c r="AF140" s="133"/>
      <c r="AG140" s="133"/>
      <c r="AH140" s="134"/>
      <c r="AI140" s="158" t="s">
        <v>407</v>
      </c>
      <c r="AJ140" s="133"/>
      <c r="AK140" s="133"/>
      <c r="AL140" s="134"/>
      <c r="AM140" s="158" t="s">
        <v>696</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385</v>
      </c>
      <c r="AF144" s="133"/>
      <c r="AG144" s="133"/>
      <c r="AH144" s="134"/>
      <c r="AI144" s="158" t="s">
        <v>407</v>
      </c>
      <c r="AJ144" s="133"/>
      <c r="AK144" s="133"/>
      <c r="AL144" s="134"/>
      <c r="AM144" s="158" t="s">
        <v>696</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385</v>
      </c>
      <c r="AF148" s="133"/>
      <c r="AG148" s="133"/>
      <c r="AH148" s="134"/>
      <c r="AI148" s="158" t="s">
        <v>407</v>
      </c>
      <c r="AJ148" s="133"/>
      <c r="AK148" s="133"/>
      <c r="AL148" s="134"/>
      <c r="AM148" s="158" t="s">
        <v>696</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customHeight="1" x14ac:dyDescent="0.15">
      <c r="A152" s="190"/>
      <c r="B152" s="187"/>
      <c r="C152" s="181"/>
      <c r="D152" s="187"/>
      <c r="E152" s="181"/>
      <c r="F152" s="182"/>
      <c r="G152" s="159" t="s">
        <v>249</v>
      </c>
      <c r="H152" s="133"/>
      <c r="I152" s="133"/>
      <c r="J152" s="133"/>
      <c r="K152" s="133"/>
      <c r="L152" s="133"/>
      <c r="M152" s="133"/>
      <c r="N152" s="133"/>
      <c r="O152" s="133"/>
      <c r="P152" s="134"/>
      <c r="Q152" s="158" t="s">
        <v>330</v>
      </c>
      <c r="R152" s="133"/>
      <c r="S152" s="133"/>
      <c r="T152" s="133"/>
      <c r="U152" s="133"/>
      <c r="V152" s="133"/>
      <c r="W152" s="133"/>
      <c r="X152" s="133"/>
      <c r="Y152" s="133"/>
      <c r="Z152" s="133"/>
      <c r="AA152" s="133"/>
      <c r="AB152" s="132" t="s">
        <v>331</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42" customHeight="1" x14ac:dyDescent="0.15">
      <c r="A154" s="190"/>
      <c r="B154" s="187"/>
      <c r="C154" s="181"/>
      <c r="D154" s="187"/>
      <c r="E154" s="181"/>
      <c r="F154" s="182"/>
      <c r="G154" s="107" t="s">
        <v>915</v>
      </c>
      <c r="H154" s="108"/>
      <c r="I154" s="108"/>
      <c r="J154" s="108"/>
      <c r="K154" s="108"/>
      <c r="L154" s="108"/>
      <c r="M154" s="108"/>
      <c r="N154" s="108"/>
      <c r="O154" s="108"/>
      <c r="P154" s="109"/>
      <c r="Q154" s="128" t="s">
        <v>908</v>
      </c>
      <c r="R154" s="108"/>
      <c r="S154" s="108"/>
      <c r="T154" s="108"/>
      <c r="U154" s="108"/>
      <c r="V154" s="108"/>
      <c r="W154" s="108"/>
      <c r="X154" s="108"/>
      <c r="Y154" s="108"/>
      <c r="Z154" s="108"/>
      <c r="AA154" s="290"/>
      <c r="AB154" s="144" t="s">
        <v>909</v>
      </c>
      <c r="AC154" s="145"/>
      <c r="AD154" s="145"/>
      <c r="AE154" s="150" t="s">
        <v>914</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42"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36.950000000000003"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57.95"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t="s">
        <v>910</v>
      </c>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1</v>
      </c>
    </row>
    <row r="158" spans="1:51" ht="57.95"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1</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330</v>
      </c>
      <c r="R159" s="133"/>
      <c r="S159" s="133"/>
      <c r="T159" s="133"/>
      <c r="U159" s="133"/>
      <c r="V159" s="133"/>
      <c r="W159" s="133"/>
      <c r="X159" s="133"/>
      <c r="Y159" s="133"/>
      <c r="Z159" s="133"/>
      <c r="AA159" s="133"/>
      <c r="AB159" s="132" t="s">
        <v>331</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330</v>
      </c>
      <c r="R166" s="133"/>
      <c r="S166" s="133"/>
      <c r="T166" s="133"/>
      <c r="U166" s="133"/>
      <c r="V166" s="133"/>
      <c r="W166" s="133"/>
      <c r="X166" s="133"/>
      <c r="Y166" s="133"/>
      <c r="Z166" s="133"/>
      <c r="AA166" s="133"/>
      <c r="AB166" s="132" t="s">
        <v>331</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330</v>
      </c>
      <c r="R173" s="133"/>
      <c r="S173" s="133"/>
      <c r="T173" s="133"/>
      <c r="U173" s="133"/>
      <c r="V173" s="133"/>
      <c r="W173" s="133"/>
      <c r="X173" s="133"/>
      <c r="Y173" s="133"/>
      <c r="Z173" s="133"/>
      <c r="AA173" s="133"/>
      <c r="AB173" s="132" t="s">
        <v>331</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330</v>
      </c>
      <c r="R180" s="133"/>
      <c r="S180" s="133"/>
      <c r="T180" s="133"/>
      <c r="U180" s="133"/>
      <c r="V180" s="133"/>
      <c r="W180" s="133"/>
      <c r="X180" s="133"/>
      <c r="Y180" s="133"/>
      <c r="Z180" s="133"/>
      <c r="AA180" s="133"/>
      <c r="AB180" s="132" t="s">
        <v>331</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1" customHeight="1" x14ac:dyDescent="0.15">
      <c r="A187" s="190"/>
      <c r="B187" s="187"/>
      <c r="C187" s="181"/>
      <c r="D187" s="187"/>
      <c r="E187" s="125" t="s">
        <v>295</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756</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thickBot="1" x14ac:dyDescent="0.2">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385</v>
      </c>
      <c r="AF192" s="133"/>
      <c r="AG192" s="133"/>
      <c r="AH192" s="134"/>
      <c r="AI192" s="158" t="s">
        <v>407</v>
      </c>
      <c r="AJ192" s="133"/>
      <c r="AK192" s="133"/>
      <c r="AL192" s="134"/>
      <c r="AM192" s="158" t="s">
        <v>696</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385</v>
      </c>
      <c r="AF196" s="133"/>
      <c r="AG196" s="133"/>
      <c r="AH196" s="134"/>
      <c r="AI196" s="158" t="s">
        <v>407</v>
      </c>
      <c r="AJ196" s="133"/>
      <c r="AK196" s="133"/>
      <c r="AL196" s="134"/>
      <c r="AM196" s="158" t="s">
        <v>696</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385</v>
      </c>
      <c r="AF200" s="133"/>
      <c r="AG200" s="133"/>
      <c r="AH200" s="134"/>
      <c r="AI200" s="158" t="s">
        <v>407</v>
      </c>
      <c r="AJ200" s="133"/>
      <c r="AK200" s="133"/>
      <c r="AL200" s="134"/>
      <c r="AM200" s="158" t="s">
        <v>696</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385</v>
      </c>
      <c r="AF204" s="133"/>
      <c r="AG204" s="133"/>
      <c r="AH204" s="134"/>
      <c r="AI204" s="158" t="s">
        <v>407</v>
      </c>
      <c r="AJ204" s="133"/>
      <c r="AK204" s="133"/>
      <c r="AL204" s="134"/>
      <c r="AM204" s="158" t="s">
        <v>696</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385</v>
      </c>
      <c r="AF208" s="133"/>
      <c r="AG208" s="133"/>
      <c r="AH208" s="134"/>
      <c r="AI208" s="158" t="s">
        <v>407</v>
      </c>
      <c r="AJ208" s="133"/>
      <c r="AK208" s="133"/>
      <c r="AL208" s="134"/>
      <c r="AM208" s="158" t="s">
        <v>696</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330</v>
      </c>
      <c r="R212" s="133"/>
      <c r="S212" s="133"/>
      <c r="T212" s="133"/>
      <c r="U212" s="133"/>
      <c r="V212" s="133"/>
      <c r="W212" s="133"/>
      <c r="X212" s="133"/>
      <c r="Y212" s="133"/>
      <c r="Z212" s="133"/>
      <c r="AA212" s="133"/>
      <c r="AB212" s="132" t="s">
        <v>331</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330</v>
      </c>
      <c r="R219" s="133"/>
      <c r="S219" s="133"/>
      <c r="T219" s="133"/>
      <c r="U219" s="133"/>
      <c r="V219" s="133"/>
      <c r="W219" s="133"/>
      <c r="X219" s="133"/>
      <c r="Y219" s="133"/>
      <c r="Z219" s="133"/>
      <c r="AA219" s="133"/>
      <c r="AB219" s="132" t="s">
        <v>331</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330</v>
      </c>
      <c r="R226" s="133"/>
      <c r="S226" s="133"/>
      <c r="T226" s="133"/>
      <c r="U226" s="133"/>
      <c r="V226" s="133"/>
      <c r="W226" s="133"/>
      <c r="X226" s="133"/>
      <c r="Y226" s="133"/>
      <c r="Z226" s="133"/>
      <c r="AA226" s="133"/>
      <c r="AB226" s="132" t="s">
        <v>331</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330</v>
      </c>
      <c r="R233" s="133"/>
      <c r="S233" s="133"/>
      <c r="T233" s="133"/>
      <c r="U233" s="133"/>
      <c r="V233" s="133"/>
      <c r="W233" s="133"/>
      <c r="X233" s="133"/>
      <c r="Y233" s="133"/>
      <c r="Z233" s="133"/>
      <c r="AA233" s="133"/>
      <c r="AB233" s="132" t="s">
        <v>331</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330</v>
      </c>
      <c r="R240" s="133"/>
      <c r="S240" s="133"/>
      <c r="T240" s="133"/>
      <c r="U240" s="133"/>
      <c r="V240" s="133"/>
      <c r="W240" s="133"/>
      <c r="X240" s="133"/>
      <c r="Y240" s="133"/>
      <c r="Z240" s="133"/>
      <c r="AA240" s="133"/>
      <c r="AB240" s="132" t="s">
        <v>331</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295</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385</v>
      </c>
      <c r="AF252" s="133"/>
      <c r="AG252" s="133"/>
      <c r="AH252" s="134"/>
      <c r="AI252" s="158" t="s">
        <v>407</v>
      </c>
      <c r="AJ252" s="133"/>
      <c r="AK252" s="133"/>
      <c r="AL252" s="134"/>
      <c r="AM252" s="158" t="s">
        <v>696</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385</v>
      </c>
      <c r="AF256" s="133"/>
      <c r="AG256" s="133"/>
      <c r="AH256" s="134"/>
      <c r="AI256" s="158" t="s">
        <v>407</v>
      </c>
      <c r="AJ256" s="133"/>
      <c r="AK256" s="133"/>
      <c r="AL256" s="134"/>
      <c r="AM256" s="158" t="s">
        <v>696</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385</v>
      </c>
      <c r="AF260" s="133"/>
      <c r="AG260" s="133"/>
      <c r="AH260" s="134"/>
      <c r="AI260" s="158" t="s">
        <v>407</v>
      </c>
      <c r="AJ260" s="133"/>
      <c r="AK260" s="133"/>
      <c r="AL260" s="134"/>
      <c r="AM260" s="158" t="s">
        <v>696</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385</v>
      </c>
      <c r="AF264" s="133"/>
      <c r="AG264" s="133"/>
      <c r="AH264" s="134"/>
      <c r="AI264" s="158" t="s">
        <v>407</v>
      </c>
      <c r="AJ264" s="133"/>
      <c r="AK264" s="133"/>
      <c r="AL264" s="134"/>
      <c r="AM264" s="158" t="s">
        <v>696</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385</v>
      </c>
      <c r="AF268" s="133"/>
      <c r="AG268" s="133"/>
      <c r="AH268" s="134"/>
      <c r="AI268" s="158" t="s">
        <v>407</v>
      </c>
      <c r="AJ268" s="133"/>
      <c r="AK268" s="133"/>
      <c r="AL268" s="134"/>
      <c r="AM268" s="158" t="s">
        <v>696</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330</v>
      </c>
      <c r="R272" s="133"/>
      <c r="S272" s="133"/>
      <c r="T272" s="133"/>
      <c r="U272" s="133"/>
      <c r="V272" s="133"/>
      <c r="W272" s="133"/>
      <c r="X272" s="133"/>
      <c r="Y272" s="133"/>
      <c r="Z272" s="133"/>
      <c r="AA272" s="133"/>
      <c r="AB272" s="132" t="s">
        <v>331</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330</v>
      </c>
      <c r="R279" s="133"/>
      <c r="S279" s="133"/>
      <c r="T279" s="133"/>
      <c r="U279" s="133"/>
      <c r="V279" s="133"/>
      <c r="W279" s="133"/>
      <c r="X279" s="133"/>
      <c r="Y279" s="133"/>
      <c r="Z279" s="133"/>
      <c r="AA279" s="133"/>
      <c r="AB279" s="132" t="s">
        <v>331</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330</v>
      </c>
      <c r="R286" s="133"/>
      <c r="S286" s="133"/>
      <c r="T286" s="133"/>
      <c r="U286" s="133"/>
      <c r="V286" s="133"/>
      <c r="W286" s="133"/>
      <c r="X286" s="133"/>
      <c r="Y286" s="133"/>
      <c r="Z286" s="133"/>
      <c r="AA286" s="133"/>
      <c r="AB286" s="132" t="s">
        <v>331</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330</v>
      </c>
      <c r="R293" s="133"/>
      <c r="S293" s="133"/>
      <c r="T293" s="133"/>
      <c r="U293" s="133"/>
      <c r="V293" s="133"/>
      <c r="W293" s="133"/>
      <c r="X293" s="133"/>
      <c r="Y293" s="133"/>
      <c r="Z293" s="133"/>
      <c r="AA293" s="133"/>
      <c r="AB293" s="132" t="s">
        <v>331</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330</v>
      </c>
      <c r="R300" s="133"/>
      <c r="S300" s="133"/>
      <c r="T300" s="133"/>
      <c r="U300" s="133"/>
      <c r="V300" s="133"/>
      <c r="W300" s="133"/>
      <c r="X300" s="133"/>
      <c r="Y300" s="133"/>
      <c r="Z300" s="133"/>
      <c r="AA300" s="133"/>
      <c r="AB300" s="132" t="s">
        <v>331</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295</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385</v>
      </c>
      <c r="AF312" s="133"/>
      <c r="AG312" s="133"/>
      <c r="AH312" s="134"/>
      <c r="AI312" s="158" t="s">
        <v>407</v>
      </c>
      <c r="AJ312" s="133"/>
      <c r="AK312" s="133"/>
      <c r="AL312" s="134"/>
      <c r="AM312" s="158" t="s">
        <v>696</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385</v>
      </c>
      <c r="AF316" s="133"/>
      <c r="AG316" s="133"/>
      <c r="AH316" s="134"/>
      <c r="AI316" s="158" t="s">
        <v>407</v>
      </c>
      <c r="AJ316" s="133"/>
      <c r="AK316" s="133"/>
      <c r="AL316" s="134"/>
      <c r="AM316" s="158" t="s">
        <v>696</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385</v>
      </c>
      <c r="AF320" s="133"/>
      <c r="AG320" s="133"/>
      <c r="AH320" s="134"/>
      <c r="AI320" s="158" t="s">
        <v>407</v>
      </c>
      <c r="AJ320" s="133"/>
      <c r="AK320" s="133"/>
      <c r="AL320" s="134"/>
      <c r="AM320" s="158" t="s">
        <v>696</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385</v>
      </c>
      <c r="AF324" s="133"/>
      <c r="AG324" s="133"/>
      <c r="AH324" s="134"/>
      <c r="AI324" s="158" t="s">
        <v>407</v>
      </c>
      <c r="AJ324" s="133"/>
      <c r="AK324" s="133"/>
      <c r="AL324" s="134"/>
      <c r="AM324" s="158" t="s">
        <v>696</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385</v>
      </c>
      <c r="AF328" s="133"/>
      <c r="AG328" s="133"/>
      <c r="AH328" s="134"/>
      <c r="AI328" s="158" t="s">
        <v>407</v>
      </c>
      <c r="AJ328" s="133"/>
      <c r="AK328" s="133"/>
      <c r="AL328" s="134"/>
      <c r="AM328" s="158" t="s">
        <v>696</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330</v>
      </c>
      <c r="R332" s="133"/>
      <c r="S332" s="133"/>
      <c r="T332" s="133"/>
      <c r="U332" s="133"/>
      <c r="V332" s="133"/>
      <c r="W332" s="133"/>
      <c r="X332" s="133"/>
      <c r="Y332" s="133"/>
      <c r="Z332" s="133"/>
      <c r="AA332" s="133"/>
      <c r="AB332" s="132" t="s">
        <v>331</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330</v>
      </c>
      <c r="R339" s="133"/>
      <c r="S339" s="133"/>
      <c r="T339" s="133"/>
      <c r="U339" s="133"/>
      <c r="V339" s="133"/>
      <c r="W339" s="133"/>
      <c r="X339" s="133"/>
      <c r="Y339" s="133"/>
      <c r="Z339" s="133"/>
      <c r="AA339" s="133"/>
      <c r="AB339" s="132" t="s">
        <v>331</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330</v>
      </c>
      <c r="R346" s="133"/>
      <c r="S346" s="133"/>
      <c r="T346" s="133"/>
      <c r="U346" s="133"/>
      <c r="V346" s="133"/>
      <c r="W346" s="133"/>
      <c r="X346" s="133"/>
      <c r="Y346" s="133"/>
      <c r="Z346" s="133"/>
      <c r="AA346" s="133"/>
      <c r="AB346" s="132" t="s">
        <v>331</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330</v>
      </c>
      <c r="R353" s="133"/>
      <c r="S353" s="133"/>
      <c r="T353" s="133"/>
      <c r="U353" s="133"/>
      <c r="V353" s="133"/>
      <c r="W353" s="133"/>
      <c r="X353" s="133"/>
      <c r="Y353" s="133"/>
      <c r="Z353" s="133"/>
      <c r="AA353" s="133"/>
      <c r="AB353" s="132" t="s">
        <v>331</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330</v>
      </c>
      <c r="R360" s="133"/>
      <c r="S360" s="133"/>
      <c r="T360" s="133"/>
      <c r="U360" s="133"/>
      <c r="V360" s="133"/>
      <c r="W360" s="133"/>
      <c r="X360" s="133"/>
      <c r="Y360" s="133"/>
      <c r="Z360" s="133"/>
      <c r="AA360" s="133"/>
      <c r="AB360" s="132" t="s">
        <v>331</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295</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385</v>
      </c>
      <c r="AF372" s="133"/>
      <c r="AG372" s="133"/>
      <c r="AH372" s="134"/>
      <c r="AI372" s="158" t="s">
        <v>407</v>
      </c>
      <c r="AJ372" s="133"/>
      <c r="AK372" s="133"/>
      <c r="AL372" s="134"/>
      <c r="AM372" s="158" t="s">
        <v>696</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385</v>
      </c>
      <c r="AF376" s="133"/>
      <c r="AG376" s="133"/>
      <c r="AH376" s="134"/>
      <c r="AI376" s="158" t="s">
        <v>407</v>
      </c>
      <c r="AJ376" s="133"/>
      <c r="AK376" s="133"/>
      <c r="AL376" s="134"/>
      <c r="AM376" s="158" t="s">
        <v>696</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385</v>
      </c>
      <c r="AF380" s="133"/>
      <c r="AG380" s="133"/>
      <c r="AH380" s="134"/>
      <c r="AI380" s="158" t="s">
        <v>407</v>
      </c>
      <c r="AJ380" s="133"/>
      <c r="AK380" s="133"/>
      <c r="AL380" s="134"/>
      <c r="AM380" s="158" t="s">
        <v>696</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385</v>
      </c>
      <c r="AF384" s="133"/>
      <c r="AG384" s="133"/>
      <c r="AH384" s="134"/>
      <c r="AI384" s="158" t="s">
        <v>407</v>
      </c>
      <c r="AJ384" s="133"/>
      <c r="AK384" s="133"/>
      <c r="AL384" s="134"/>
      <c r="AM384" s="158" t="s">
        <v>696</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385</v>
      </c>
      <c r="AF388" s="133"/>
      <c r="AG388" s="133"/>
      <c r="AH388" s="134"/>
      <c r="AI388" s="158" t="s">
        <v>407</v>
      </c>
      <c r="AJ388" s="133"/>
      <c r="AK388" s="133"/>
      <c r="AL388" s="134"/>
      <c r="AM388" s="158" t="s">
        <v>696</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330</v>
      </c>
      <c r="R392" s="133"/>
      <c r="S392" s="133"/>
      <c r="T392" s="133"/>
      <c r="U392" s="133"/>
      <c r="V392" s="133"/>
      <c r="W392" s="133"/>
      <c r="X392" s="133"/>
      <c r="Y392" s="133"/>
      <c r="Z392" s="133"/>
      <c r="AA392" s="133"/>
      <c r="AB392" s="132" t="s">
        <v>331</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330</v>
      </c>
      <c r="R399" s="133"/>
      <c r="S399" s="133"/>
      <c r="T399" s="133"/>
      <c r="U399" s="133"/>
      <c r="V399" s="133"/>
      <c r="W399" s="133"/>
      <c r="X399" s="133"/>
      <c r="Y399" s="133"/>
      <c r="Z399" s="133"/>
      <c r="AA399" s="133"/>
      <c r="AB399" s="132" t="s">
        <v>331</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330</v>
      </c>
      <c r="R406" s="133"/>
      <c r="S406" s="133"/>
      <c r="T406" s="133"/>
      <c r="U406" s="133"/>
      <c r="V406" s="133"/>
      <c r="W406" s="133"/>
      <c r="X406" s="133"/>
      <c r="Y406" s="133"/>
      <c r="Z406" s="133"/>
      <c r="AA406" s="133"/>
      <c r="AB406" s="132" t="s">
        <v>331</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330</v>
      </c>
      <c r="R413" s="133"/>
      <c r="S413" s="133"/>
      <c r="T413" s="133"/>
      <c r="U413" s="133"/>
      <c r="V413" s="133"/>
      <c r="W413" s="133"/>
      <c r="X413" s="133"/>
      <c r="Y413" s="133"/>
      <c r="Z413" s="133"/>
      <c r="AA413" s="133"/>
      <c r="AB413" s="132" t="s">
        <v>331</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330</v>
      </c>
      <c r="R420" s="133"/>
      <c r="S420" s="133"/>
      <c r="T420" s="133"/>
      <c r="U420" s="133"/>
      <c r="V420" s="133"/>
      <c r="W420" s="133"/>
      <c r="X420" s="133"/>
      <c r="Y420" s="133"/>
      <c r="Z420" s="133"/>
      <c r="AA420" s="133"/>
      <c r="AB420" s="132" t="s">
        <v>331</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295</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hidden="1" customHeight="1" x14ac:dyDescent="0.15">
      <c r="A430" s="190"/>
      <c r="B430" s="187"/>
      <c r="C430" s="179" t="s">
        <v>668</v>
      </c>
      <c r="D430" s="931"/>
      <c r="E430" s="175" t="s">
        <v>394</v>
      </c>
      <c r="F430" s="899"/>
      <c r="G430" s="900" t="s">
        <v>252</v>
      </c>
      <c r="H430" s="126"/>
      <c r="I430" s="126"/>
      <c r="J430" s="901"/>
      <c r="K430" s="902"/>
      <c r="L430" s="902"/>
      <c r="M430" s="902"/>
      <c r="N430" s="902"/>
      <c r="O430" s="902"/>
      <c r="P430" s="902"/>
      <c r="Q430" s="902"/>
      <c r="R430" s="902"/>
      <c r="S430" s="902"/>
      <c r="T430" s="903"/>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4"/>
      <c r="AY430" s="93" t="str">
        <f>IF(SUBSTITUTE($J$430,"-","")="","0","1")</f>
        <v>0</v>
      </c>
    </row>
    <row r="431" spans="1:51" ht="18.75" hidden="1"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540</v>
      </c>
      <c r="AJ431" s="334"/>
      <c r="AK431" s="334"/>
      <c r="AL431" s="158"/>
      <c r="AM431" s="334" t="s">
        <v>541</v>
      </c>
      <c r="AN431" s="334"/>
      <c r="AO431" s="334"/>
      <c r="AP431" s="158"/>
      <c r="AQ431" s="158" t="s">
        <v>232</v>
      </c>
      <c r="AR431" s="133"/>
      <c r="AS431" s="133"/>
      <c r="AT431" s="134"/>
      <c r="AU431" s="139" t="s">
        <v>134</v>
      </c>
      <c r="AV431" s="139"/>
      <c r="AW431" s="139"/>
      <c r="AX431" s="140"/>
      <c r="AY431">
        <f>COUNTA($G$433)</f>
        <v>0</v>
      </c>
    </row>
    <row r="432" spans="1:51" ht="18.75" hidden="1"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c r="AF432" s="201"/>
      <c r="AG432" s="136" t="s">
        <v>233</v>
      </c>
      <c r="AH432" s="137"/>
      <c r="AI432" s="335"/>
      <c r="AJ432" s="335"/>
      <c r="AK432" s="335"/>
      <c r="AL432" s="157"/>
      <c r="AM432" s="335"/>
      <c r="AN432" s="335"/>
      <c r="AO432" s="335"/>
      <c r="AP432" s="157"/>
      <c r="AQ432" s="250"/>
      <c r="AR432" s="201"/>
      <c r="AS432" s="136" t="s">
        <v>233</v>
      </c>
      <c r="AT432" s="137"/>
      <c r="AU432" s="201"/>
      <c r="AV432" s="201"/>
      <c r="AW432" s="136" t="s">
        <v>179</v>
      </c>
      <c r="AX432" s="196"/>
      <c r="AY432">
        <f>$AY$431</f>
        <v>0</v>
      </c>
    </row>
    <row r="433" spans="1:51" ht="23.25" hidden="1" customHeight="1" x14ac:dyDescent="0.15">
      <c r="A433" s="190"/>
      <c r="B433" s="187"/>
      <c r="C433" s="181"/>
      <c r="D433" s="187"/>
      <c r="E433" s="338"/>
      <c r="F433" s="339"/>
      <c r="G433" s="107"/>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c r="AC433" s="214"/>
      <c r="AD433" s="214"/>
      <c r="AE433" s="336"/>
      <c r="AF433" s="208"/>
      <c r="AG433" s="208"/>
      <c r="AH433" s="208"/>
      <c r="AI433" s="336"/>
      <c r="AJ433" s="208"/>
      <c r="AK433" s="208"/>
      <c r="AL433" s="208"/>
      <c r="AM433" s="336"/>
      <c r="AN433" s="208"/>
      <c r="AO433" s="208"/>
      <c r="AP433" s="337"/>
      <c r="AQ433" s="336"/>
      <c r="AR433" s="208"/>
      <c r="AS433" s="208"/>
      <c r="AT433" s="337"/>
      <c r="AU433" s="208"/>
      <c r="AV433" s="208"/>
      <c r="AW433" s="208"/>
      <c r="AX433" s="209"/>
      <c r="AY433">
        <f t="shared" ref="AY433:AY435" si="63">$AY$431</f>
        <v>0</v>
      </c>
    </row>
    <row r="434" spans="1:51" ht="23.25" hidden="1"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c r="AC434" s="206"/>
      <c r="AD434" s="206"/>
      <c r="AE434" s="336"/>
      <c r="AF434" s="208"/>
      <c r="AG434" s="208"/>
      <c r="AH434" s="337"/>
      <c r="AI434" s="336"/>
      <c r="AJ434" s="208"/>
      <c r="AK434" s="208"/>
      <c r="AL434" s="208"/>
      <c r="AM434" s="336"/>
      <c r="AN434" s="208"/>
      <c r="AO434" s="208"/>
      <c r="AP434" s="337"/>
      <c r="AQ434" s="336"/>
      <c r="AR434" s="208"/>
      <c r="AS434" s="208"/>
      <c r="AT434" s="337"/>
      <c r="AU434" s="208"/>
      <c r="AV434" s="208"/>
      <c r="AW434" s="208"/>
      <c r="AX434" s="209"/>
      <c r="AY434">
        <f t="shared" si="63"/>
        <v>0</v>
      </c>
    </row>
    <row r="435" spans="1:51" ht="23.25" hidden="1"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c r="AF435" s="208"/>
      <c r="AG435" s="208"/>
      <c r="AH435" s="337"/>
      <c r="AI435" s="336"/>
      <c r="AJ435" s="208"/>
      <c r="AK435" s="208"/>
      <c r="AL435" s="208"/>
      <c r="AM435" s="336"/>
      <c r="AN435" s="208"/>
      <c r="AO435" s="208"/>
      <c r="AP435" s="337"/>
      <c r="AQ435" s="336"/>
      <c r="AR435" s="208"/>
      <c r="AS435" s="208"/>
      <c r="AT435" s="337"/>
      <c r="AU435" s="208"/>
      <c r="AV435" s="208"/>
      <c r="AW435" s="208"/>
      <c r="AX435" s="209"/>
      <c r="AY435">
        <f t="shared" si="63"/>
        <v>0</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540</v>
      </c>
      <c r="AJ436" s="334"/>
      <c r="AK436" s="334"/>
      <c r="AL436" s="158"/>
      <c r="AM436" s="334" t="s">
        <v>541</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540</v>
      </c>
      <c r="AJ441" s="334"/>
      <c r="AK441" s="334"/>
      <c r="AL441" s="158"/>
      <c r="AM441" s="334" t="s">
        <v>541</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540</v>
      </c>
      <c r="AJ446" s="334"/>
      <c r="AK446" s="334"/>
      <c r="AL446" s="158"/>
      <c r="AM446" s="334" t="s">
        <v>541</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540</v>
      </c>
      <c r="AJ451" s="334"/>
      <c r="AK451" s="334"/>
      <c r="AL451" s="158"/>
      <c r="AM451" s="334" t="s">
        <v>541</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hidden="1"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540</v>
      </c>
      <c r="AJ456" s="334"/>
      <c r="AK456" s="334"/>
      <c r="AL456" s="158"/>
      <c r="AM456" s="334" t="s">
        <v>541</v>
      </c>
      <c r="AN456" s="334"/>
      <c r="AO456" s="334"/>
      <c r="AP456" s="158"/>
      <c r="AQ456" s="158" t="s">
        <v>232</v>
      </c>
      <c r="AR456" s="133"/>
      <c r="AS456" s="133"/>
      <c r="AT456" s="134"/>
      <c r="AU456" s="139" t="s">
        <v>134</v>
      </c>
      <c r="AV456" s="139"/>
      <c r="AW456" s="139"/>
      <c r="AX456" s="140"/>
      <c r="AY456">
        <f>COUNTA($G$458)</f>
        <v>0</v>
      </c>
    </row>
    <row r="457" spans="1:51" ht="18.75" hidden="1"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c r="AF457" s="201"/>
      <c r="AG457" s="136" t="s">
        <v>233</v>
      </c>
      <c r="AH457" s="137"/>
      <c r="AI457" s="335"/>
      <c r="AJ457" s="335"/>
      <c r="AK457" s="335"/>
      <c r="AL457" s="157"/>
      <c r="AM457" s="335"/>
      <c r="AN457" s="335"/>
      <c r="AO457" s="335"/>
      <c r="AP457" s="157"/>
      <c r="AQ457" s="250"/>
      <c r="AR457" s="201"/>
      <c r="AS457" s="136" t="s">
        <v>233</v>
      </c>
      <c r="AT457" s="137"/>
      <c r="AU457" s="201"/>
      <c r="AV457" s="201"/>
      <c r="AW457" s="136" t="s">
        <v>179</v>
      </c>
      <c r="AX457" s="196"/>
      <c r="AY457">
        <f>$AY$456</f>
        <v>0</v>
      </c>
    </row>
    <row r="458" spans="1:51" ht="23.25" hidden="1" customHeight="1" x14ac:dyDescent="0.15">
      <c r="A458" s="190"/>
      <c r="B458" s="187"/>
      <c r="C458" s="181"/>
      <c r="D458" s="187"/>
      <c r="E458" s="338"/>
      <c r="F458" s="339"/>
      <c r="G458" s="107"/>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c r="AC458" s="214"/>
      <c r="AD458" s="214"/>
      <c r="AE458" s="336"/>
      <c r="AF458" s="208"/>
      <c r="AG458" s="208"/>
      <c r="AH458" s="208"/>
      <c r="AI458" s="336"/>
      <c r="AJ458" s="208"/>
      <c r="AK458" s="208"/>
      <c r="AL458" s="208"/>
      <c r="AM458" s="336"/>
      <c r="AN458" s="208"/>
      <c r="AO458" s="208"/>
      <c r="AP458" s="337"/>
      <c r="AQ458" s="336"/>
      <c r="AR458" s="208"/>
      <c r="AS458" s="208"/>
      <c r="AT458" s="337"/>
      <c r="AU458" s="208"/>
      <c r="AV458" s="208"/>
      <c r="AW458" s="208"/>
      <c r="AX458" s="209"/>
      <c r="AY458">
        <f t="shared" ref="AY458:AY460" si="68">$AY$456</f>
        <v>0</v>
      </c>
    </row>
    <row r="459" spans="1:51" ht="23.25" hidden="1"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c r="AC459" s="206"/>
      <c r="AD459" s="206"/>
      <c r="AE459" s="336"/>
      <c r="AF459" s="208"/>
      <c r="AG459" s="208"/>
      <c r="AH459" s="337"/>
      <c r="AI459" s="336"/>
      <c r="AJ459" s="208"/>
      <c r="AK459" s="208"/>
      <c r="AL459" s="208"/>
      <c r="AM459" s="336"/>
      <c r="AN459" s="208"/>
      <c r="AO459" s="208"/>
      <c r="AP459" s="337"/>
      <c r="AQ459" s="336"/>
      <c r="AR459" s="208"/>
      <c r="AS459" s="208"/>
      <c r="AT459" s="337"/>
      <c r="AU459" s="208"/>
      <c r="AV459" s="208"/>
      <c r="AW459" s="208"/>
      <c r="AX459" s="209"/>
      <c r="AY459">
        <f t="shared" si="68"/>
        <v>0</v>
      </c>
    </row>
    <row r="460" spans="1:51" ht="23.25" hidden="1"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c r="AF460" s="208"/>
      <c r="AG460" s="208"/>
      <c r="AH460" s="337"/>
      <c r="AI460" s="336"/>
      <c r="AJ460" s="208"/>
      <c r="AK460" s="208"/>
      <c r="AL460" s="208"/>
      <c r="AM460" s="336"/>
      <c r="AN460" s="208"/>
      <c r="AO460" s="208"/>
      <c r="AP460" s="337"/>
      <c r="AQ460" s="336"/>
      <c r="AR460" s="208"/>
      <c r="AS460" s="208"/>
      <c r="AT460" s="337"/>
      <c r="AU460" s="208"/>
      <c r="AV460" s="208"/>
      <c r="AW460" s="208"/>
      <c r="AX460" s="209"/>
      <c r="AY460">
        <f t="shared" si="68"/>
        <v>0</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540</v>
      </c>
      <c r="AJ461" s="334"/>
      <c r="AK461" s="334"/>
      <c r="AL461" s="158"/>
      <c r="AM461" s="334" t="s">
        <v>541</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540</v>
      </c>
      <c r="AJ466" s="334"/>
      <c r="AK466" s="334"/>
      <c r="AL466" s="158"/>
      <c r="AM466" s="334" t="s">
        <v>541</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540</v>
      </c>
      <c r="AJ471" s="334"/>
      <c r="AK471" s="334"/>
      <c r="AL471" s="158"/>
      <c r="AM471" s="334" t="s">
        <v>541</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540</v>
      </c>
      <c r="AJ476" s="334"/>
      <c r="AK476" s="334"/>
      <c r="AL476" s="158"/>
      <c r="AM476" s="334" t="s">
        <v>541</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hidden="1" customHeight="1" x14ac:dyDescent="0.15">
      <c r="A481" s="190"/>
      <c r="B481" s="187"/>
      <c r="C481" s="181"/>
      <c r="D481" s="187"/>
      <c r="E481" s="125" t="s">
        <v>402</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thickBo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397</v>
      </c>
      <c r="F484" s="176"/>
      <c r="G484" s="900" t="s">
        <v>252</v>
      </c>
      <c r="H484" s="126"/>
      <c r="I484" s="126"/>
      <c r="J484" s="901"/>
      <c r="K484" s="902"/>
      <c r="L484" s="902"/>
      <c r="M484" s="902"/>
      <c r="N484" s="902"/>
      <c r="O484" s="902"/>
      <c r="P484" s="902"/>
      <c r="Q484" s="902"/>
      <c r="R484" s="902"/>
      <c r="S484" s="902"/>
      <c r="T484" s="903"/>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4"/>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540</v>
      </c>
      <c r="AJ485" s="334"/>
      <c r="AK485" s="334"/>
      <c r="AL485" s="158"/>
      <c r="AM485" s="334" t="s">
        <v>541</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540</v>
      </c>
      <c r="AJ490" s="334"/>
      <c r="AK490" s="334"/>
      <c r="AL490" s="158"/>
      <c r="AM490" s="334" t="s">
        <v>541</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540</v>
      </c>
      <c r="AJ495" s="334"/>
      <c r="AK495" s="334"/>
      <c r="AL495" s="158"/>
      <c r="AM495" s="334" t="s">
        <v>541</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540</v>
      </c>
      <c r="AJ500" s="334"/>
      <c r="AK500" s="334"/>
      <c r="AL500" s="158"/>
      <c r="AM500" s="334" t="s">
        <v>541</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540</v>
      </c>
      <c r="AJ505" s="334"/>
      <c r="AK505" s="334"/>
      <c r="AL505" s="158"/>
      <c r="AM505" s="334" t="s">
        <v>541</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540</v>
      </c>
      <c r="AJ510" s="334"/>
      <c r="AK510" s="334"/>
      <c r="AL510" s="158"/>
      <c r="AM510" s="334" t="s">
        <v>541</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540</v>
      </c>
      <c r="AJ515" s="334"/>
      <c r="AK515" s="334"/>
      <c r="AL515" s="158"/>
      <c r="AM515" s="334" t="s">
        <v>541</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540</v>
      </c>
      <c r="AJ520" s="334"/>
      <c r="AK520" s="334"/>
      <c r="AL520" s="158"/>
      <c r="AM520" s="334" t="s">
        <v>541</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540</v>
      </c>
      <c r="AJ525" s="334"/>
      <c r="AK525" s="334"/>
      <c r="AL525" s="158"/>
      <c r="AM525" s="334" t="s">
        <v>541</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540</v>
      </c>
      <c r="AJ530" s="334"/>
      <c r="AK530" s="334"/>
      <c r="AL530" s="158"/>
      <c r="AM530" s="334" t="s">
        <v>541</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403</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398</v>
      </c>
      <c r="F538" s="176"/>
      <c r="G538" s="900" t="s">
        <v>252</v>
      </c>
      <c r="H538" s="126"/>
      <c r="I538" s="126"/>
      <c r="J538" s="901"/>
      <c r="K538" s="902"/>
      <c r="L538" s="902"/>
      <c r="M538" s="902"/>
      <c r="N538" s="902"/>
      <c r="O538" s="902"/>
      <c r="P538" s="902"/>
      <c r="Q538" s="902"/>
      <c r="R538" s="902"/>
      <c r="S538" s="902"/>
      <c r="T538" s="903"/>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4"/>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540</v>
      </c>
      <c r="AJ539" s="334"/>
      <c r="AK539" s="334"/>
      <c r="AL539" s="158"/>
      <c r="AM539" s="334" t="s">
        <v>541</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540</v>
      </c>
      <c r="AJ544" s="334"/>
      <c r="AK544" s="334"/>
      <c r="AL544" s="158"/>
      <c r="AM544" s="334" t="s">
        <v>541</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540</v>
      </c>
      <c r="AJ549" s="334"/>
      <c r="AK549" s="334"/>
      <c r="AL549" s="158"/>
      <c r="AM549" s="334" t="s">
        <v>541</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540</v>
      </c>
      <c r="AJ554" s="334"/>
      <c r="AK554" s="334"/>
      <c r="AL554" s="158"/>
      <c r="AM554" s="334" t="s">
        <v>541</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540</v>
      </c>
      <c r="AJ559" s="334"/>
      <c r="AK559" s="334"/>
      <c r="AL559" s="158"/>
      <c r="AM559" s="334" t="s">
        <v>541</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540</v>
      </c>
      <c r="AJ564" s="334"/>
      <c r="AK564" s="334"/>
      <c r="AL564" s="158"/>
      <c r="AM564" s="334" t="s">
        <v>541</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540</v>
      </c>
      <c r="AJ569" s="334"/>
      <c r="AK569" s="334"/>
      <c r="AL569" s="158"/>
      <c r="AM569" s="334" t="s">
        <v>541</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540</v>
      </c>
      <c r="AJ574" s="334"/>
      <c r="AK574" s="334"/>
      <c r="AL574" s="158"/>
      <c r="AM574" s="334" t="s">
        <v>541</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540</v>
      </c>
      <c r="AJ579" s="334"/>
      <c r="AK579" s="334"/>
      <c r="AL579" s="158"/>
      <c r="AM579" s="334" t="s">
        <v>541</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540</v>
      </c>
      <c r="AJ584" s="334"/>
      <c r="AK584" s="334"/>
      <c r="AL584" s="158"/>
      <c r="AM584" s="334" t="s">
        <v>541</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403</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397</v>
      </c>
      <c r="F592" s="176"/>
      <c r="G592" s="900" t="s">
        <v>252</v>
      </c>
      <c r="H592" s="126"/>
      <c r="I592" s="126"/>
      <c r="J592" s="901"/>
      <c r="K592" s="902"/>
      <c r="L592" s="902"/>
      <c r="M592" s="902"/>
      <c r="N592" s="902"/>
      <c r="O592" s="902"/>
      <c r="P592" s="902"/>
      <c r="Q592" s="902"/>
      <c r="R592" s="902"/>
      <c r="S592" s="902"/>
      <c r="T592" s="903"/>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4"/>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540</v>
      </c>
      <c r="AJ593" s="334"/>
      <c r="AK593" s="334"/>
      <c r="AL593" s="158"/>
      <c r="AM593" s="334" t="s">
        <v>541</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540</v>
      </c>
      <c r="AJ598" s="334"/>
      <c r="AK598" s="334"/>
      <c r="AL598" s="158"/>
      <c r="AM598" s="334" t="s">
        <v>541</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540</v>
      </c>
      <c r="AJ603" s="334"/>
      <c r="AK603" s="334"/>
      <c r="AL603" s="158"/>
      <c r="AM603" s="334" t="s">
        <v>541</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540</v>
      </c>
      <c r="AJ608" s="334"/>
      <c r="AK608" s="334"/>
      <c r="AL608" s="158"/>
      <c r="AM608" s="334" t="s">
        <v>541</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540</v>
      </c>
      <c r="AJ613" s="334"/>
      <c r="AK613" s="334"/>
      <c r="AL613" s="158"/>
      <c r="AM613" s="334" t="s">
        <v>541</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540</v>
      </c>
      <c r="AJ618" s="334"/>
      <c r="AK618" s="334"/>
      <c r="AL618" s="158"/>
      <c r="AM618" s="334" t="s">
        <v>541</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540</v>
      </c>
      <c r="AJ623" s="334"/>
      <c r="AK623" s="334"/>
      <c r="AL623" s="158"/>
      <c r="AM623" s="334" t="s">
        <v>541</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540</v>
      </c>
      <c r="AJ628" s="334"/>
      <c r="AK628" s="334"/>
      <c r="AL628" s="158"/>
      <c r="AM628" s="334" t="s">
        <v>541</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540</v>
      </c>
      <c r="AJ633" s="334"/>
      <c r="AK633" s="334"/>
      <c r="AL633" s="158"/>
      <c r="AM633" s="334" t="s">
        <v>541</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540</v>
      </c>
      <c r="AJ638" s="334"/>
      <c r="AK638" s="334"/>
      <c r="AL638" s="158"/>
      <c r="AM638" s="334" t="s">
        <v>541</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403</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398</v>
      </c>
      <c r="F646" s="176"/>
      <c r="G646" s="900" t="s">
        <v>252</v>
      </c>
      <c r="H646" s="126"/>
      <c r="I646" s="126"/>
      <c r="J646" s="901"/>
      <c r="K646" s="902"/>
      <c r="L646" s="902"/>
      <c r="M646" s="902"/>
      <c r="N646" s="902"/>
      <c r="O646" s="902"/>
      <c r="P646" s="902"/>
      <c r="Q646" s="902"/>
      <c r="R646" s="902"/>
      <c r="S646" s="902"/>
      <c r="T646" s="903"/>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4"/>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540</v>
      </c>
      <c r="AJ647" s="334"/>
      <c r="AK647" s="334"/>
      <c r="AL647" s="158"/>
      <c r="AM647" s="334" t="s">
        <v>541</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540</v>
      </c>
      <c r="AJ652" s="334"/>
      <c r="AK652" s="334"/>
      <c r="AL652" s="158"/>
      <c r="AM652" s="334" t="s">
        <v>541</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540</v>
      </c>
      <c r="AJ657" s="334"/>
      <c r="AK657" s="334"/>
      <c r="AL657" s="158"/>
      <c r="AM657" s="334" t="s">
        <v>541</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540</v>
      </c>
      <c r="AJ662" s="334"/>
      <c r="AK662" s="334"/>
      <c r="AL662" s="158"/>
      <c r="AM662" s="334" t="s">
        <v>541</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540</v>
      </c>
      <c r="AJ667" s="334"/>
      <c r="AK667" s="334"/>
      <c r="AL667" s="158"/>
      <c r="AM667" s="334" t="s">
        <v>541</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540</v>
      </c>
      <c r="AJ672" s="334"/>
      <c r="AK672" s="334"/>
      <c r="AL672" s="158"/>
      <c r="AM672" s="334" t="s">
        <v>541</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540</v>
      </c>
      <c r="AJ677" s="334"/>
      <c r="AK677" s="334"/>
      <c r="AL677" s="158"/>
      <c r="AM677" s="334" t="s">
        <v>541</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540</v>
      </c>
      <c r="AJ682" s="334"/>
      <c r="AK682" s="334"/>
      <c r="AL682" s="158"/>
      <c r="AM682" s="334" t="s">
        <v>541</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540</v>
      </c>
      <c r="AJ687" s="334"/>
      <c r="AK687" s="334"/>
      <c r="AL687" s="158"/>
      <c r="AM687" s="334" t="s">
        <v>541</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540</v>
      </c>
      <c r="AJ692" s="334"/>
      <c r="AK692" s="334"/>
      <c r="AL692" s="158"/>
      <c r="AM692" s="334" t="s">
        <v>541</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403</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32"/>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23" t="s">
        <v>31</v>
      </c>
      <c r="AH701" s="376"/>
      <c r="AI701" s="376"/>
      <c r="AJ701" s="376"/>
      <c r="AK701" s="376"/>
      <c r="AL701" s="376"/>
      <c r="AM701" s="376"/>
      <c r="AN701" s="376"/>
      <c r="AO701" s="376"/>
      <c r="AP701" s="376"/>
      <c r="AQ701" s="376"/>
      <c r="AR701" s="376"/>
      <c r="AS701" s="376"/>
      <c r="AT701" s="376"/>
      <c r="AU701" s="376"/>
      <c r="AV701" s="376"/>
      <c r="AW701" s="376"/>
      <c r="AX701" s="824"/>
    </row>
    <row r="702" spans="1:51" ht="101.25" customHeight="1" x14ac:dyDescent="0.15">
      <c r="A702" s="871" t="s">
        <v>140</v>
      </c>
      <c r="B702" s="872"/>
      <c r="C702" s="706" t="s">
        <v>141</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41" t="s">
        <v>713</v>
      </c>
      <c r="AE702" s="342"/>
      <c r="AF702" s="342"/>
      <c r="AG702" s="379" t="s">
        <v>757</v>
      </c>
      <c r="AH702" s="380"/>
      <c r="AI702" s="380"/>
      <c r="AJ702" s="380"/>
      <c r="AK702" s="380"/>
      <c r="AL702" s="380"/>
      <c r="AM702" s="380"/>
      <c r="AN702" s="380"/>
      <c r="AO702" s="380"/>
      <c r="AP702" s="380"/>
      <c r="AQ702" s="380"/>
      <c r="AR702" s="380"/>
      <c r="AS702" s="380"/>
      <c r="AT702" s="380"/>
      <c r="AU702" s="380"/>
      <c r="AV702" s="380"/>
      <c r="AW702" s="380"/>
      <c r="AX702" s="381"/>
    </row>
    <row r="703" spans="1:51" ht="67.5" customHeight="1" x14ac:dyDescent="0.15">
      <c r="A703" s="873"/>
      <c r="B703" s="874"/>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6"/>
      <c r="AD703" s="322" t="s">
        <v>713</v>
      </c>
      <c r="AE703" s="323"/>
      <c r="AF703" s="323"/>
      <c r="AG703" s="104" t="s">
        <v>758</v>
      </c>
      <c r="AH703" s="105"/>
      <c r="AI703" s="105"/>
      <c r="AJ703" s="105"/>
      <c r="AK703" s="105"/>
      <c r="AL703" s="105"/>
      <c r="AM703" s="105"/>
      <c r="AN703" s="105"/>
      <c r="AO703" s="105"/>
      <c r="AP703" s="105"/>
      <c r="AQ703" s="105"/>
      <c r="AR703" s="105"/>
      <c r="AS703" s="105"/>
      <c r="AT703" s="105"/>
      <c r="AU703" s="105"/>
      <c r="AV703" s="105"/>
      <c r="AW703" s="105"/>
      <c r="AX703" s="106"/>
    </row>
    <row r="704" spans="1:51" ht="60.75" customHeight="1" x14ac:dyDescent="0.15">
      <c r="A704" s="875"/>
      <c r="B704" s="876"/>
      <c r="C704" s="817" t="s">
        <v>142</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0" t="s">
        <v>713</v>
      </c>
      <c r="AE704" s="781"/>
      <c r="AF704" s="781"/>
      <c r="AG704" s="168" t="s">
        <v>759</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38" t="s">
        <v>39</v>
      </c>
      <c r="B705" s="639"/>
      <c r="C705" s="820" t="s">
        <v>41</v>
      </c>
      <c r="D705" s="821"/>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22"/>
      <c r="AD705" s="712" t="s">
        <v>760</v>
      </c>
      <c r="AE705" s="713"/>
      <c r="AF705" s="713"/>
      <c r="AG705" s="128" t="s">
        <v>762</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0"/>
      <c r="B706" s="641"/>
      <c r="C706" s="796"/>
      <c r="D706" s="797"/>
      <c r="E706" s="728" t="s">
        <v>376</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22" t="s">
        <v>761</v>
      </c>
      <c r="AE706" s="323"/>
      <c r="AF706" s="661"/>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0"/>
      <c r="B707" s="641"/>
      <c r="C707" s="798"/>
      <c r="D707" s="799"/>
      <c r="E707" s="731" t="s">
        <v>315</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34" t="s">
        <v>761</v>
      </c>
      <c r="AE707" s="835"/>
      <c r="AF707" s="835"/>
      <c r="AG707" s="168"/>
      <c r="AH707" s="111"/>
      <c r="AI707" s="111"/>
      <c r="AJ707" s="111"/>
      <c r="AK707" s="111"/>
      <c r="AL707" s="111"/>
      <c r="AM707" s="111"/>
      <c r="AN707" s="111"/>
      <c r="AO707" s="111"/>
      <c r="AP707" s="111"/>
      <c r="AQ707" s="111"/>
      <c r="AR707" s="111"/>
      <c r="AS707" s="111"/>
      <c r="AT707" s="111"/>
      <c r="AU707" s="111"/>
      <c r="AV707" s="111"/>
      <c r="AW707" s="111"/>
      <c r="AX707" s="169"/>
    </row>
    <row r="708" spans="1:50" ht="45.75" customHeight="1" x14ac:dyDescent="0.15">
      <c r="A708" s="640"/>
      <c r="B708" s="642"/>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2" t="s">
        <v>713</v>
      </c>
      <c r="AE708" s="603"/>
      <c r="AF708" s="603"/>
      <c r="AG708" s="740" t="s">
        <v>763</v>
      </c>
      <c r="AH708" s="741"/>
      <c r="AI708" s="741"/>
      <c r="AJ708" s="741"/>
      <c r="AK708" s="741"/>
      <c r="AL708" s="741"/>
      <c r="AM708" s="741"/>
      <c r="AN708" s="741"/>
      <c r="AO708" s="741"/>
      <c r="AP708" s="741"/>
      <c r="AQ708" s="741"/>
      <c r="AR708" s="741"/>
      <c r="AS708" s="741"/>
      <c r="AT708" s="741"/>
      <c r="AU708" s="741"/>
      <c r="AV708" s="741"/>
      <c r="AW708" s="741"/>
      <c r="AX708" s="742"/>
    </row>
    <row r="709" spans="1:50" ht="60" customHeight="1" x14ac:dyDescent="0.15">
      <c r="A709" s="640"/>
      <c r="B709" s="642"/>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713</v>
      </c>
      <c r="AE709" s="323"/>
      <c r="AF709" s="323"/>
      <c r="AG709" s="104" t="s">
        <v>764</v>
      </c>
      <c r="AH709" s="105"/>
      <c r="AI709" s="105"/>
      <c r="AJ709" s="105"/>
      <c r="AK709" s="105"/>
      <c r="AL709" s="105"/>
      <c r="AM709" s="105"/>
      <c r="AN709" s="105"/>
      <c r="AO709" s="105"/>
      <c r="AP709" s="105"/>
      <c r="AQ709" s="105"/>
      <c r="AR709" s="105"/>
      <c r="AS709" s="105"/>
      <c r="AT709" s="105"/>
      <c r="AU709" s="105"/>
      <c r="AV709" s="105"/>
      <c r="AW709" s="105"/>
      <c r="AX709" s="106"/>
    </row>
    <row r="710" spans="1:50" ht="78" customHeight="1" x14ac:dyDescent="0.15">
      <c r="A710" s="640"/>
      <c r="B710" s="642"/>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713</v>
      </c>
      <c r="AE710" s="323"/>
      <c r="AF710" s="323"/>
      <c r="AG710" s="104" t="s">
        <v>765</v>
      </c>
      <c r="AH710" s="105"/>
      <c r="AI710" s="105"/>
      <c r="AJ710" s="105"/>
      <c r="AK710" s="105"/>
      <c r="AL710" s="105"/>
      <c r="AM710" s="105"/>
      <c r="AN710" s="105"/>
      <c r="AO710" s="105"/>
      <c r="AP710" s="105"/>
      <c r="AQ710" s="105"/>
      <c r="AR710" s="105"/>
      <c r="AS710" s="105"/>
      <c r="AT710" s="105"/>
      <c r="AU710" s="105"/>
      <c r="AV710" s="105"/>
      <c r="AW710" s="105"/>
      <c r="AX710" s="106"/>
    </row>
    <row r="711" spans="1:50" ht="45.75" customHeight="1" x14ac:dyDescent="0.15">
      <c r="A711" s="640"/>
      <c r="B711" s="642"/>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1"/>
      <c r="AD711" s="322" t="s">
        <v>713</v>
      </c>
      <c r="AE711" s="323"/>
      <c r="AF711" s="323"/>
      <c r="AG711" s="104" t="s">
        <v>766</v>
      </c>
      <c r="AH711" s="105"/>
      <c r="AI711" s="105"/>
      <c r="AJ711" s="105"/>
      <c r="AK711" s="105"/>
      <c r="AL711" s="105"/>
      <c r="AM711" s="105"/>
      <c r="AN711" s="105"/>
      <c r="AO711" s="105"/>
      <c r="AP711" s="105"/>
      <c r="AQ711" s="105"/>
      <c r="AR711" s="105"/>
      <c r="AS711" s="105"/>
      <c r="AT711" s="105"/>
      <c r="AU711" s="105"/>
      <c r="AV711" s="105"/>
      <c r="AW711" s="105"/>
      <c r="AX711" s="106"/>
    </row>
    <row r="712" spans="1:50" ht="47.1" customHeight="1" x14ac:dyDescent="0.15">
      <c r="A712" s="640"/>
      <c r="B712" s="642"/>
      <c r="C712" s="385" t="s">
        <v>341</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1"/>
      <c r="AD712" s="780" t="s">
        <v>760</v>
      </c>
      <c r="AE712" s="781"/>
      <c r="AF712" s="781"/>
      <c r="AG712" s="809" t="s">
        <v>916</v>
      </c>
      <c r="AH712" s="810"/>
      <c r="AI712" s="810"/>
      <c r="AJ712" s="810"/>
      <c r="AK712" s="810"/>
      <c r="AL712" s="810"/>
      <c r="AM712" s="810"/>
      <c r="AN712" s="810"/>
      <c r="AO712" s="810"/>
      <c r="AP712" s="810"/>
      <c r="AQ712" s="810"/>
      <c r="AR712" s="810"/>
      <c r="AS712" s="810"/>
      <c r="AT712" s="810"/>
      <c r="AU712" s="810"/>
      <c r="AV712" s="810"/>
      <c r="AW712" s="810"/>
      <c r="AX712" s="811"/>
    </row>
    <row r="713" spans="1:50" ht="45.75" customHeight="1" x14ac:dyDescent="0.15">
      <c r="A713" s="640"/>
      <c r="B713" s="642"/>
      <c r="C713" s="947" t="s">
        <v>342</v>
      </c>
      <c r="D713" s="948"/>
      <c r="E713" s="948"/>
      <c r="F713" s="948"/>
      <c r="G713" s="948"/>
      <c r="H713" s="948"/>
      <c r="I713" s="948"/>
      <c r="J713" s="948"/>
      <c r="K713" s="948"/>
      <c r="L713" s="948"/>
      <c r="M713" s="948"/>
      <c r="N713" s="948"/>
      <c r="O713" s="948"/>
      <c r="P713" s="948"/>
      <c r="Q713" s="948"/>
      <c r="R713" s="948"/>
      <c r="S713" s="948"/>
      <c r="T713" s="948"/>
      <c r="U713" s="948"/>
      <c r="V713" s="948"/>
      <c r="W713" s="948"/>
      <c r="X713" s="948"/>
      <c r="Y713" s="948"/>
      <c r="Z713" s="948"/>
      <c r="AA713" s="948"/>
      <c r="AB713" s="948"/>
      <c r="AC713" s="949"/>
      <c r="AD713" s="322" t="s">
        <v>886</v>
      </c>
      <c r="AE713" s="323"/>
      <c r="AF713" s="661"/>
      <c r="AG713" s="104" t="s">
        <v>737</v>
      </c>
      <c r="AH713" s="105"/>
      <c r="AI713" s="105"/>
      <c r="AJ713" s="105"/>
      <c r="AK713" s="105"/>
      <c r="AL713" s="105"/>
      <c r="AM713" s="105"/>
      <c r="AN713" s="105"/>
      <c r="AO713" s="105"/>
      <c r="AP713" s="105"/>
      <c r="AQ713" s="105"/>
      <c r="AR713" s="105"/>
      <c r="AS713" s="105"/>
      <c r="AT713" s="105"/>
      <c r="AU713" s="105"/>
      <c r="AV713" s="105"/>
      <c r="AW713" s="105"/>
      <c r="AX713" s="106"/>
    </row>
    <row r="714" spans="1:50" ht="45.75" customHeight="1" x14ac:dyDescent="0.15">
      <c r="A714" s="643"/>
      <c r="B714" s="644"/>
      <c r="C714" s="645" t="s">
        <v>320</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6" t="s">
        <v>713</v>
      </c>
      <c r="AE714" s="807"/>
      <c r="AF714" s="808"/>
      <c r="AG714" s="734" t="s">
        <v>767</v>
      </c>
      <c r="AH714" s="735"/>
      <c r="AI714" s="735"/>
      <c r="AJ714" s="735"/>
      <c r="AK714" s="735"/>
      <c r="AL714" s="735"/>
      <c r="AM714" s="735"/>
      <c r="AN714" s="735"/>
      <c r="AO714" s="735"/>
      <c r="AP714" s="735"/>
      <c r="AQ714" s="735"/>
      <c r="AR714" s="735"/>
      <c r="AS714" s="735"/>
      <c r="AT714" s="735"/>
      <c r="AU714" s="735"/>
      <c r="AV714" s="735"/>
      <c r="AW714" s="735"/>
      <c r="AX714" s="736"/>
    </row>
    <row r="715" spans="1:50" ht="69.75" customHeight="1" x14ac:dyDescent="0.15">
      <c r="A715" s="638" t="s">
        <v>40</v>
      </c>
      <c r="B715" s="786"/>
      <c r="C715" s="787" t="s">
        <v>321</v>
      </c>
      <c r="D715" s="788"/>
      <c r="E715" s="788"/>
      <c r="F715" s="788"/>
      <c r="G715" s="788"/>
      <c r="H715" s="788"/>
      <c r="I715" s="788"/>
      <c r="J715" s="788"/>
      <c r="K715" s="788"/>
      <c r="L715" s="788"/>
      <c r="M715" s="788"/>
      <c r="N715" s="788"/>
      <c r="O715" s="788"/>
      <c r="P715" s="788"/>
      <c r="Q715" s="788"/>
      <c r="R715" s="788"/>
      <c r="S715" s="788"/>
      <c r="T715" s="788"/>
      <c r="U715" s="788"/>
      <c r="V715" s="788"/>
      <c r="W715" s="788"/>
      <c r="X715" s="788"/>
      <c r="Y715" s="788"/>
      <c r="Z715" s="788"/>
      <c r="AA715" s="788"/>
      <c r="AB715" s="788"/>
      <c r="AC715" s="789"/>
      <c r="AD715" s="602" t="s">
        <v>713</v>
      </c>
      <c r="AE715" s="603"/>
      <c r="AF715" s="654"/>
      <c r="AG715" s="740" t="s">
        <v>768</v>
      </c>
      <c r="AH715" s="741"/>
      <c r="AI715" s="741"/>
      <c r="AJ715" s="741"/>
      <c r="AK715" s="741"/>
      <c r="AL715" s="741"/>
      <c r="AM715" s="741"/>
      <c r="AN715" s="741"/>
      <c r="AO715" s="741"/>
      <c r="AP715" s="741"/>
      <c r="AQ715" s="741"/>
      <c r="AR715" s="741"/>
      <c r="AS715" s="741"/>
      <c r="AT715" s="741"/>
      <c r="AU715" s="741"/>
      <c r="AV715" s="741"/>
      <c r="AW715" s="741"/>
      <c r="AX715" s="742"/>
    </row>
    <row r="716" spans="1:50" ht="69.75" customHeight="1" x14ac:dyDescent="0.15">
      <c r="A716" s="640"/>
      <c r="B716" s="642"/>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713</v>
      </c>
      <c r="AE716" s="625"/>
      <c r="AF716" s="625"/>
      <c r="AG716" s="104" t="s">
        <v>769</v>
      </c>
      <c r="AH716" s="105"/>
      <c r="AI716" s="105"/>
      <c r="AJ716" s="105"/>
      <c r="AK716" s="105"/>
      <c r="AL716" s="105"/>
      <c r="AM716" s="105"/>
      <c r="AN716" s="105"/>
      <c r="AO716" s="105"/>
      <c r="AP716" s="105"/>
      <c r="AQ716" s="105"/>
      <c r="AR716" s="105"/>
      <c r="AS716" s="105"/>
      <c r="AT716" s="105"/>
      <c r="AU716" s="105"/>
      <c r="AV716" s="105"/>
      <c r="AW716" s="105"/>
      <c r="AX716" s="106"/>
    </row>
    <row r="717" spans="1:50" ht="56.25" customHeight="1" x14ac:dyDescent="0.15">
      <c r="A717" s="640"/>
      <c r="B717" s="642"/>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713</v>
      </c>
      <c r="AE717" s="323"/>
      <c r="AF717" s="323"/>
      <c r="AG717" s="104" t="s">
        <v>770</v>
      </c>
      <c r="AH717" s="105"/>
      <c r="AI717" s="105"/>
      <c r="AJ717" s="105"/>
      <c r="AK717" s="105"/>
      <c r="AL717" s="105"/>
      <c r="AM717" s="105"/>
      <c r="AN717" s="105"/>
      <c r="AO717" s="105"/>
      <c r="AP717" s="105"/>
      <c r="AQ717" s="105"/>
      <c r="AR717" s="105"/>
      <c r="AS717" s="105"/>
      <c r="AT717" s="105"/>
      <c r="AU717" s="105"/>
      <c r="AV717" s="105"/>
      <c r="AW717" s="105"/>
      <c r="AX717" s="106"/>
    </row>
    <row r="718" spans="1:50" ht="122.25" customHeight="1" x14ac:dyDescent="0.15">
      <c r="A718" s="643"/>
      <c r="B718" s="644"/>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713</v>
      </c>
      <c r="AE718" s="323"/>
      <c r="AF718" s="323"/>
      <c r="AG718" s="130" t="s">
        <v>911</v>
      </c>
      <c r="AH718" s="114"/>
      <c r="AI718" s="114"/>
      <c r="AJ718" s="114"/>
      <c r="AK718" s="114"/>
      <c r="AL718" s="114"/>
      <c r="AM718" s="114"/>
      <c r="AN718" s="114"/>
      <c r="AO718" s="114"/>
      <c r="AP718" s="114"/>
      <c r="AQ718" s="114"/>
      <c r="AR718" s="114"/>
      <c r="AS718" s="114"/>
      <c r="AT718" s="114"/>
      <c r="AU718" s="114"/>
      <c r="AV718" s="114"/>
      <c r="AW718" s="114"/>
      <c r="AX718" s="131"/>
    </row>
    <row r="719" spans="1:50" ht="30" customHeight="1" x14ac:dyDescent="0.15">
      <c r="A719" s="774" t="s">
        <v>58</v>
      </c>
      <c r="B719" s="775"/>
      <c r="C719" s="621" t="s">
        <v>144</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c r="AE719" s="603"/>
      <c r="AF719" s="603"/>
      <c r="AG719" s="128"/>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6"/>
      <c r="B720" s="777"/>
      <c r="C720" s="299" t="s">
        <v>334</v>
      </c>
      <c r="D720" s="297"/>
      <c r="E720" s="297"/>
      <c r="F720" s="300"/>
      <c r="G720" s="296" t="s">
        <v>335</v>
      </c>
      <c r="H720" s="297"/>
      <c r="I720" s="297"/>
      <c r="J720" s="297"/>
      <c r="K720" s="297"/>
      <c r="L720" s="297"/>
      <c r="M720" s="297"/>
      <c r="N720" s="296" t="s">
        <v>338</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9.9499999999999993" customHeight="1" x14ac:dyDescent="0.15">
      <c r="A721" s="776"/>
      <c r="B721" s="777"/>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9.9499999999999993" customHeight="1" x14ac:dyDescent="0.15">
      <c r="A722" s="776"/>
      <c r="B722" s="777"/>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9.9499999999999993" customHeight="1" x14ac:dyDescent="0.15">
      <c r="A723" s="776"/>
      <c r="B723" s="777"/>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9.9499999999999993" customHeight="1" x14ac:dyDescent="0.15">
      <c r="A724" s="776"/>
      <c r="B724" s="777"/>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9.9499999999999993" customHeight="1" x14ac:dyDescent="0.15">
      <c r="A725" s="778"/>
      <c r="B725" s="779"/>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84.95" customHeight="1" x14ac:dyDescent="0.15">
      <c r="A726" s="638" t="s">
        <v>48</v>
      </c>
      <c r="B726" s="801"/>
      <c r="C726" s="814" t="s">
        <v>53</v>
      </c>
      <c r="D726" s="836"/>
      <c r="E726" s="836"/>
      <c r="F726" s="837"/>
      <c r="G726" s="576" t="s">
        <v>771</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50.1" customHeight="1" thickBot="1" x14ac:dyDescent="0.2">
      <c r="A727" s="802"/>
      <c r="B727" s="803"/>
      <c r="C727" s="746" t="s">
        <v>57</v>
      </c>
      <c r="D727" s="747"/>
      <c r="E727" s="747"/>
      <c r="F727" s="748"/>
      <c r="G727" s="574" t="s">
        <v>912</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2" ht="67.5" customHeight="1" thickBot="1" x14ac:dyDescent="0.2">
      <c r="A729" s="632"/>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2" ht="24.75" customHeight="1" x14ac:dyDescent="0.15">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2" ht="67.5" customHeight="1" thickBot="1" x14ac:dyDescent="0.2">
      <c r="A731" s="671"/>
      <c r="B731" s="672"/>
      <c r="C731" s="672"/>
      <c r="D731" s="672"/>
      <c r="E731" s="673"/>
      <c r="F731" s="727"/>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2" ht="24.75" customHeight="1" x14ac:dyDescent="0.15">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2" ht="66" customHeight="1" thickBot="1" x14ac:dyDescent="0.2">
      <c r="A733" s="671"/>
      <c r="B733" s="672"/>
      <c r="C733" s="672"/>
      <c r="D733" s="672"/>
      <c r="E733" s="673"/>
      <c r="F733" s="635"/>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2" ht="24.75" customHeight="1" x14ac:dyDescent="0.15">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2" ht="408.75" customHeight="1" thickBot="1" x14ac:dyDescent="0.2">
      <c r="A735" s="792" t="s">
        <v>906</v>
      </c>
      <c r="B735" s="793"/>
      <c r="C735" s="793"/>
      <c r="D735" s="793"/>
      <c r="E735" s="793"/>
      <c r="F735" s="793"/>
      <c r="G735" s="793"/>
      <c r="H735" s="793"/>
      <c r="I735" s="793"/>
      <c r="J735" s="793"/>
      <c r="K735" s="793"/>
      <c r="L735" s="793"/>
      <c r="M735" s="793"/>
      <c r="N735" s="793"/>
      <c r="O735" s="793"/>
      <c r="P735" s="793"/>
      <c r="Q735" s="793"/>
      <c r="R735" s="793"/>
      <c r="S735" s="793"/>
      <c r="T735" s="793"/>
      <c r="U735" s="793"/>
      <c r="V735" s="793"/>
      <c r="W735" s="793"/>
      <c r="X735" s="793"/>
      <c r="Y735" s="793"/>
      <c r="Z735" s="793"/>
      <c r="AA735" s="793"/>
      <c r="AB735" s="793"/>
      <c r="AC735" s="793"/>
      <c r="AD735" s="793"/>
      <c r="AE735" s="793"/>
      <c r="AF735" s="793"/>
      <c r="AG735" s="793"/>
      <c r="AH735" s="793"/>
      <c r="AI735" s="793"/>
      <c r="AJ735" s="793"/>
      <c r="AK735" s="793"/>
      <c r="AL735" s="793"/>
      <c r="AM735" s="793"/>
      <c r="AN735" s="793"/>
      <c r="AO735" s="793"/>
      <c r="AP735" s="793"/>
      <c r="AQ735" s="793"/>
      <c r="AR735" s="793"/>
      <c r="AS735" s="793"/>
      <c r="AT735" s="793"/>
      <c r="AU735" s="793"/>
      <c r="AV735" s="793"/>
      <c r="AW735" s="793"/>
      <c r="AX735" s="794"/>
    </row>
    <row r="736" spans="1:52" ht="24" customHeight="1" x14ac:dyDescent="0.15">
      <c r="A736" s="648" t="s">
        <v>347</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c r="AZ736" s="10"/>
    </row>
    <row r="737" spans="1:51" ht="24" customHeight="1" x14ac:dyDescent="0.15">
      <c r="A737" s="990" t="s">
        <v>669</v>
      </c>
      <c r="B737" s="211"/>
      <c r="C737" s="211"/>
      <c r="D737" s="212"/>
      <c r="E737" s="954" t="s">
        <v>772</v>
      </c>
      <c r="F737" s="955"/>
      <c r="G737" s="955"/>
      <c r="H737" s="955"/>
      <c r="I737" s="955"/>
      <c r="J737" s="955"/>
      <c r="K737" s="955"/>
      <c r="L737" s="955"/>
      <c r="M737" s="955"/>
      <c r="N737" s="955"/>
      <c r="O737" s="955"/>
      <c r="P737" s="957"/>
      <c r="Q737" s="954" t="s">
        <v>841</v>
      </c>
      <c r="R737" s="955"/>
      <c r="S737" s="955"/>
      <c r="T737" s="955"/>
      <c r="U737" s="955"/>
      <c r="V737" s="955"/>
      <c r="W737" s="955"/>
      <c r="X737" s="955"/>
      <c r="Y737" s="955"/>
      <c r="Z737" s="955"/>
      <c r="AA737" s="955"/>
      <c r="AB737" s="957"/>
      <c r="AC737" s="954"/>
      <c r="AD737" s="955"/>
      <c r="AE737" s="955"/>
      <c r="AF737" s="955"/>
      <c r="AG737" s="955"/>
      <c r="AH737" s="955"/>
      <c r="AI737" s="955"/>
      <c r="AJ737" s="955"/>
      <c r="AK737" s="955"/>
      <c r="AL737" s="955"/>
      <c r="AM737" s="955"/>
      <c r="AN737" s="957"/>
      <c r="AO737" s="954"/>
      <c r="AP737" s="955"/>
      <c r="AQ737" s="955"/>
      <c r="AR737" s="955"/>
      <c r="AS737" s="955"/>
      <c r="AT737" s="955"/>
      <c r="AU737" s="955"/>
      <c r="AV737" s="955"/>
      <c r="AW737" s="955"/>
      <c r="AX737" s="956"/>
      <c r="AY737" s="97"/>
    </row>
    <row r="738" spans="1:51" ht="24" customHeight="1" x14ac:dyDescent="0.15">
      <c r="A738" s="361" t="s">
        <v>392</v>
      </c>
      <c r="B738" s="361"/>
      <c r="C738" s="361"/>
      <c r="D738" s="361"/>
      <c r="E738" s="954" t="s">
        <v>773</v>
      </c>
      <c r="F738" s="955"/>
      <c r="G738" s="955"/>
      <c r="H738" s="955"/>
      <c r="I738" s="955"/>
      <c r="J738" s="955"/>
      <c r="K738" s="955"/>
      <c r="L738" s="955"/>
      <c r="M738" s="955"/>
      <c r="N738" s="955"/>
      <c r="O738" s="955"/>
      <c r="P738" s="957"/>
      <c r="Q738" s="954" t="s">
        <v>833</v>
      </c>
      <c r="R738" s="955"/>
      <c r="S738" s="955"/>
      <c r="T738" s="955"/>
      <c r="U738" s="955"/>
      <c r="V738" s="955"/>
      <c r="W738" s="955"/>
      <c r="X738" s="955"/>
      <c r="Y738" s="955"/>
      <c r="Z738" s="955"/>
      <c r="AA738" s="955"/>
      <c r="AB738" s="957"/>
      <c r="AC738" s="954"/>
      <c r="AD738" s="955"/>
      <c r="AE738" s="955"/>
      <c r="AF738" s="955"/>
      <c r="AG738" s="955"/>
      <c r="AH738" s="955"/>
      <c r="AI738" s="955"/>
      <c r="AJ738" s="955"/>
      <c r="AK738" s="955"/>
      <c r="AL738" s="955"/>
      <c r="AM738" s="955"/>
      <c r="AN738" s="957"/>
      <c r="AO738" s="954"/>
      <c r="AP738" s="955"/>
      <c r="AQ738" s="955"/>
      <c r="AR738" s="955"/>
      <c r="AS738" s="955"/>
      <c r="AT738" s="955"/>
      <c r="AU738" s="955"/>
      <c r="AV738" s="955"/>
      <c r="AW738" s="955"/>
      <c r="AX738" s="956"/>
    </row>
    <row r="739" spans="1:51" ht="24" customHeight="1" x14ac:dyDescent="0.15">
      <c r="A739" s="361" t="s">
        <v>391</v>
      </c>
      <c r="B739" s="361"/>
      <c r="C739" s="361"/>
      <c r="D739" s="361"/>
      <c r="E739" s="954" t="s">
        <v>774</v>
      </c>
      <c r="F739" s="955"/>
      <c r="G739" s="955"/>
      <c r="H739" s="955"/>
      <c r="I739" s="955"/>
      <c r="J739" s="955"/>
      <c r="K739" s="955"/>
      <c r="L739" s="955"/>
      <c r="M739" s="955"/>
      <c r="N739" s="955"/>
      <c r="O739" s="955"/>
      <c r="P739" s="957"/>
      <c r="Q739" s="954" t="s">
        <v>775</v>
      </c>
      <c r="R739" s="955"/>
      <c r="S739" s="955"/>
      <c r="T739" s="955"/>
      <c r="U739" s="955"/>
      <c r="V739" s="955"/>
      <c r="W739" s="955"/>
      <c r="X739" s="955"/>
      <c r="Y739" s="955"/>
      <c r="Z739" s="955"/>
      <c r="AA739" s="955"/>
      <c r="AB739" s="957"/>
      <c r="AC739" s="954"/>
      <c r="AD739" s="955"/>
      <c r="AE739" s="955"/>
      <c r="AF739" s="955"/>
      <c r="AG739" s="955"/>
      <c r="AH739" s="955"/>
      <c r="AI739" s="955"/>
      <c r="AJ739" s="955"/>
      <c r="AK739" s="955"/>
      <c r="AL739" s="955"/>
      <c r="AM739" s="955"/>
      <c r="AN739" s="957"/>
      <c r="AO739" s="954"/>
      <c r="AP739" s="955"/>
      <c r="AQ739" s="955"/>
      <c r="AR739" s="955"/>
      <c r="AS739" s="955"/>
      <c r="AT739" s="955"/>
      <c r="AU739" s="955"/>
      <c r="AV739" s="955"/>
      <c r="AW739" s="955"/>
      <c r="AX739" s="956"/>
    </row>
    <row r="740" spans="1:51" ht="24" customHeight="1" x14ac:dyDescent="0.15">
      <c r="A740" s="361" t="s">
        <v>390</v>
      </c>
      <c r="B740" s="361"/>
      <c r="C740" s="361"/>
      <c r="D740" s="361"/>
      <c r="E740" s="954" t="s">
        <v>776</v>
      </c>
      <c r="F740" s="955"/>
      <c r="G740" s="955"/>
      <c r="H740" s="955"/>
      <c r="I740" s="955"/>
      <c r="J740" s="955"/>
      <c r="K740" s="955"/>
      <c r="L740" s="955"/>
      <c r="M740" s="955"/>
      <c r="N740" s="955"/>
      <c r="O740" s="955"/>
      <c r="P740" s="957"/>
      <c r="Q740" s="954" t="s">
        <v>777</v>
      </c>
      <c r="R740" s="955"/>
      <c r="S740" s="955"/>
      <c r="T740" s="955"/>
      <c r="U740" s="955"/>
      <c r="V740" s="955"/>
      <c r="W740" s="955"/>
      <c r="X740" s="955"/>
      <c r="Y740" s="955"/>
      <c r="Z740" s="955"/>
      <c r="AA740" s="955"/>
      <c r="AB740" s="957"/>
      <c r="AC740" s="954" t="s">
        <v>778</v>
      </c>
      <c r="AD740" s="955"/>
      <c r="AE740" s="955"/>
      <c r="AF740" s="955"/>
      <c r="AG740" s="955"/>
      <c r="AH740" s="955"/>
      <c r="AI740" s="955"/>
      <c r="AJ740" s="955"/>
      <c r="AK740" s="955"/>
      <c r="AL740" s="955"/>
      <c r="AM740" s="955"/>
      <c r="AN740" s="957"/>
      <c r="AO740" s="954" t="s">
        <v>779</v>
      </c>
      <c r="AP740" s="955"/>
      <c r="AQ740" s="955"/>
      <c r="AR740" s="955"/>
      <c r="AS740" s="955"/>
      <c r="AT740" s="955"/>
      <c r="AU740" s="955"/>
      <c r="AV740" s="955"/>
      <c r="AW740" s="955"/>
      <c r="AX740" s="956"/>
    </row>
    <row r="741" spans="1:51" ht="24" customHeight="1" x14ac:dyDescent="0.15">
      <c r="A741" s="361" t="s">
        <v>389</v>
      </c>
      <c r="B741" s="361"/>
      <c r="C741" s="361"/>
      <c r="D741" s="361"/>
      <c r="E741" s="954" t="s">
        <v>780</v>
      </c>
      <c r="F741" s="955"/>
      <c r="G741" s="955"/>
      <c r="H741" s="955"/>
      <c r="I741" s="955"/>
      <c r="J741" s="955"/>
      <c r="K741" s="955"/>
      <c r="L741" s="955"/>
      <c r="M741" s="955"/>
      <c r="N741" s="955"/>
      <c r="O741" s="955"/>
      <c r="P741" s="957"/>
      <c r="Q741" s="954" t="s">
        <v>781</v>
      </c>
      <c r="R741" s="955"/>
      <c r="S741" s="955"/>
      <c r="T741" s="955"/>
      <c r="U741" s="955"/>
      <c r="V741" s="955"/>
      <c r="W741" s="955"/>
      <c r="X741" s="955"/>
      <c r="Y741" s="955"/>
      <c r="Z741" s="955"/>
      <c r="AA741" s="955"/>
      <c r="AB741" s="957"/>
      <c r="AC741" s="954"/>
      <c r="AD741" s="955"/>
      <c r="AE741" s="955"/>
      <c r="AF741" s="955"/>
      <c r="AG741" s="955"/>
      <c r="AH741" s="955"/>
      <c r="AI741" s="955"/>
      <c r="AJ741" s="955"/>
      <c r="AK741" s="955"/>
      <c r="AL741" s="955"/>
      <c r="AM741" s="955"/>
      <c r="AN741" s="957"/>
      <c r="AO741" s="954"/>
      <c r="AP741" s="955"/>
      <c r="AQ741" s="955"/>
      <c r="AR741" s="955"/>
      <c r="AS741" s="955"/>
      <c r="AT741" s="955"/>
      <c r="AU741" s="955"/>
      <c r="AV741" s="955"/>
      <c r="AW741" s="955"/>
      <c r="AX741" s="956"/>
    </row>
    <row r="742" spans="1:51" ht="24" customHeight="1" x14ac:dyDescent="0.15">
      <c r="A742" s="361" t="s">
        <v>388</v>
      </c>
      <c r="B742" s="361"/>
      <c r="C742" s="361"/>
      <c r="D742" s="361"/>
      <c r="E742" s="954" t="s">
        <v>782</v>
      </c>
      <c r="F742" s="955"/>
      <c r="G742" s="955"/>
      <c r="H742" s="955"/>
      <c r="I742" s="955"/>
      <c r="J742" s="955"/>
      <c r="K742" s="955"/>
      <c r="L742" s="955"/>
      <c r="M742" s="955"/>
      <c r="N742" s="955"/>
      <c r="O742" s="955"/>
      <c r="P742" s="957"/>
      <c r="Q742" s="954" t="s">
        <v>783</v>
      </c>
      <c r="R742" s="955"/>
      <c r="S742" s="955"/>
      <c r="T742" s="955"/>
      <c r="U742" s="955"/>
      <c r="V742" s="955"/>
      <c r="W742" s="955"/>
      <c r="X742" s="955"/>
      <c r="Y742" s="955"/>
      <c r="Z742" s="955"/>
      <c r="AA742" s="955"/>
      <c r="AB742" s="957"/>
      <c r="AC742" s="954"/>
      <c r="AD742" s="955"/>
      <c r="AE742" s="955"/>
      <c r="AF742" s="955"/>
      <c r="AG742" s="955"/>
      <c r="AH742" s="955"/>
      <c r="AI742" s="955"/>
      <c r="AJ742" s="955"/>
      <c r="AK742" s="955"/>
      <c r="AL742" s="955"/>
      <c r="AM742" s="955"/>
      <c r="AN742" s="957"/>
      <c r="AO742" s="954"/>
      <c r="AP742" s="955"/>
      <c r="AQ742" s="955"/>
      <c r="AR742" s="955"/>
      <c r="AS742" s="955"/>
      <c r="AT742" s="955"/>
      <c r="AU742" s="955"/>
      <c r="AV742" s="955"/>
      <c r="AW742" s="955"/>
      <c r="AX742" s="956"/>
    </row>
    <row r="743" spans="1:51" ht="24" customHeight="1" x14ac:dyDescent="0.15">
      <c r="A743" s="361" t="s">
        <v>387</v>
      </c>
      <c r="B743" s="361"/>
      <c r="C743" s="361"/>
      <c r="D743" s="361"/>
      <c r="E743" s="954" t="s">
        <v>784</v>
      </c>
      <c r="F743" s="955"/>
      <c r="G743" s="955"/>
      <c r="H743" s="955"/>
      <c r="I743" s="955"/>
      <c r="J743" s="955"/>
      <c r="K743" s="955"/>
      <c r="L743" s="955"/>
      <c r="M743" s="955"/>
      <c r="N743" s="955"/>
      <c r="O743" s="955"/>
      <c r="P743" s="957"/>
      <c r="Q743" s="954" t="s">
        <v>785</v>
      </c>
      <c r="R743" s="955"/>
      <c r="S743" s="955"/>
      <c r="T743" s="955"/>
      <c r="U743" s="955"/>
      <c r="V743" s="955"/>
      <c r="W743" s="955"/>
      <c r="X743" s="955"/>
      <c r="Y743" s="955"/>
      <c r="Z743" s="955"/>
      <c r="AA743" s="955"/>
      <c r="AB743" s="957"/>
      <c r="AC743" s="954"/>
      <c r="AD743" s="955"/>
      <c r="AE743" s="955"/>
      <c r="AF743" s="955"/>
      <c r="AG743" s="955"/>
      <c r="AH743" s="955"/>
      <c r="AI743" s="955"/>
      <c r="AJ743" s="955"/>
      <c r="AK743" s="955"/>
      <c r="AL743" s="955"/>
      <c r="AM743" s="955"/>
      <c r="AN743" s="957"/>
      <c r="AO743" s="954"/>
      <c r="AP743" s="955"/>
      <c r="AQ743" s="955"/>
      <c r="AR743" s="955"/>
      <c r="AS743" s="955"/>
      <c r="AT743" s="955"/>
      <c r="AU743" s="955"/>
      <c r="AV743" s="955"/>
      <c r="AW743" s="955"/>
      <c r="AX743" s="956"/>
    </row>
    <row r="744" spans="1:51" ht="24" customHeight="1" x14ac:dyDescent="0.15">
      <c r="A744" s="361" t="s">
        <v>386</v>
      </c>
      <c r="B744" s="361"/>
      <c r="C744" s="361"/>
      <c r="D744" s="361"/>
      <c r="E744" s="954" t="s">
        <v>786</v>
      </c>
      <c r="F744" s="955"/>
      <c r="G744" s="955"/>
      <c r="H744" s="955"/>
      <c r="I744" s="955"/>
      <c r="J744" s="955"/>
      <c r="K744" s="955"/>
      <c r="L744" s="955"/>
      <c r="M744" s="955"/>
      <c r="N744" s="955"/>
      <c r="O744" s="955"/>
      <c r="P744" s="957"/>
      <c r="Q744" s="954" t="s">
        <v>787</v>
      </c>
      <c r="R744" s="955"/>
      <c r="S744" s="955"/>
      <c r="T744" s="955"/>
      <c r="U744" s="955"/>
      <c r="V744" s="955"/>
      <c r="W744" s="955"/>
      <c r="X744" s="955"/>
      <c r="Y744" s="955"/>
      <c r="Z744" s="955"/>
      <c r="AA744" s="955"/>
      <c r="AB744" s="957"/>
      <c r="AC744" s="954"/>
      <c r="AD744" s="955"/>
      <c r="AE744" s="955"/>
      <c r="AF744" s="955"/>
      <c r="AG744" s="955"/>
      <c r="AH744" s="955"/>
      <c r="AI744" s="955"/>
      <c r="AJ744" s="955"/>
      <c r="AK744" s="955"/>
      <c r="AL744" s="955"/>
      <c r="AM744" s="955"/>
      <c r="AN744" s="957"/>
      <c r="AO744" s="954"/>
      <c r="AP744" s="955"/>
      <c r="AQ744" s="955"/>
      <c r="AR744" s="955"/>
      <c r="AS744" s="955"/>
      <c r="AT744" s="955"/>
      <c r="AU744" s="955"/>
      <c r="AV744" s="955"/>
      <c r="AW744" s="955"/>
      <c r="AX744" s="956"/>
    </row>
    <row r="745" spans="1:51" ht="24" customHeight="1" x14ac:dyDescent="0.15">
      <c r="A745" s="361" t="s">
        <v>385</v>
      </c>
      <c r="B745" s="361"/>
      <c r="C745" s="361"/>
      <c r="D745" s="361"/>
      <c r="E745" s="991" t="s">
        <v>783</v>
      </c>
      <c r="F745" s="992"/>
      <c r="G745" s="992"/>
      <c r="H745" s="992"/>
      <c r="I745" s="992"/>
      <c r="J745" s="992"/>
      <c r="K745" s="992"/>
      <c r="L745" s="992"/>
      <c r="M745" s="992"/>
      <c r="N745" s="992"/>
      <c r="O745" s="992"/>
      <c r="P745" s="993"/>
      <c r="Q745" s="991" t="s">
        <v>788</v>
      </c>
      <c r="R745" s="992"/>
      <c r="S745" s="992"/>
      <c r="T745" s="992"/>
      <c r="U745" s="992"/>
      <c r="V745" s="992"/>
      <c r="W745" s="992"/>
      <c r="X745" s="992"/>
      <c r="Y745" s="992"/>
      <c r="Z745" s="992"/>
      <c r="AA745" s="992"/>
      <c r="AB745" s="993"/>
      <c r="AC745" s="991"/>
      <c r="AD745" s="992"/>
      <c r="AE745" s="992"/>
      <c r="AF745" s="992"/>
      <c r="AG745" s="992"/>
      <c r="AH745" s="992"/>
      <c r="AI745" s="992"/>
      <c r="AJ745" s="992"/>
      <c r="AK745" s="992"/>
      <c r="AL745" s="992"/>
      <c r="AM745" s="992"/>
      <c r="AN745" s="993"/>
      <c r="AO745" s="954"/>
      <c r="AP745" s="955"/>
      <c r="AQ745" s="955"/>
      <c r="AR745" s="955"/>
      <c r="AS745" s="955"/>
      <c r="AT745" s="955"/>
      <c r="AU745" s="955"/>
      <c r="AV745" s="955"/>
      <c r="AW745" s="955"/>
      <c r="AX745" s="956"/>
    </row>
    <row r="746" spans="1:51" ht="24" customHeight="1" x14ac:dyDescent="0.15">
      <c r="A746" s="361" t="s">
        <v>542</v>
      </c>
      <c r="B746" s="361"/>
      <c r="C746" s="361"/>
      <c r="D746" s="361"/>
      <c r="E746" s="960" t="s">
        <v>708</v>
      </c>
      <c r="F746" s="958"/>
      <c r="G746" s="958"/>
      <c r="H746" s="100" t="str">
        <f>IF(E746="","","-")</f>
        <v>-</v>
      </c>
      <c r="I746" s="958"/>
      <c r="J746" s="958"/>
      <c r="K746" s="100" t="str">
        <f>IF(I746="","","-")</f>
        <v/>
      </c>
      <c r="L746" s="959">
        <v>20</v>
      </c>
      <c r="M746" s="959"/>
      <c r="N746" s="100" t="str">
        <f>IF(O746="","","-")</f>
        <v/>
      </c>
      <c r="O746" s="961"/>
      <c r="P746" s="962"/>
      <c r="Q746" s="960"/>
      <c r="R746" s="958"/>
      <c r="S746" s="958"/>
      <c r="T746" s="100" t="str">
        <f>IF(Q746="","","-")</f>
        <v/>
      </c>
      <c r="U746" s="958"/>
      <c r="V746" s="958"/>
      <c r="W746" s="100" t="str">
        <f>IF(U746="","","-")</f>
        <v/>
      </c>
      <c r="X746" s="959"/>
      <c r="Y746" s="959"/>
      <c r="Z746" s="100" t="str">
        <f>IF(AA746="","","-")</f>
        <v/>
      </c>
      <c r="AA746" s="961"/>
      <c r="AB746" s="962"/>
      <c r="AC746" s="960"/>
      <c r="AD746" s="958"/>
      <c r="AE746" s="958"/>
      <c r="AF746" s="100" t="str">
        <f>IF(AC746="","","-")</f>
        <v/>
      </c>
      <c r="AG746" s="958"/>
      <c r="AH746" s="958"/>
      <c r="AI746" s="100" t="str">
        <f>IF(AG746="","","-")</f>
        <v/>
      </c>
      <c r="AJ746" s="959"/>
      <c r="AK746" s="959"/>
      <c r="AL746" s="100" t="str">
        <f>IF(AM746="","","-")</f>
        <v/>
      </c>
      <c r="AM746" s="961"/>
      <c r="AN746" s="962"/>
      <c r="AO746" s="960"/>
      <c r="AP746" s="958"/>
      <c r="AQ746" s="100" t="str">
        <f>IF(AO746="","","-")</f>
        <v/>
      </c>
      <c r="AR746" s="958"/>
      <c r="AS746" s="958"/>
      <c r="AT746" s="100" t="str">
        <f>IF(AR746="","","-")</f>
        <v/>
      </c>
      <c r="AU746" s="959"/>
      <c r="AV746" s="959"/>
      <c r="AW746" s="100" t="str">
        <f>IF(AX746="","","-")</f>
        <v/>
      </c>
      <c r="AX746" s="103"/>
    </row>
    <row r="747" spans="1:51" ht="24" customHeight="1" x14ac:dyDescent="0.15">
      <c r="A747" s="361" t="s">
        <v>504</v>
      </c>
      <c r="B747" s="361"/>
      <c r="C747" s="361"/>
      <c r="D747" s="361"/>
      <c r="E747" s="960" t="s">
        <v>708</v>
      </c>
      <c r="F747" s="958"/>
      <c r="G747" s="958"/>
      <c r="H747" s="100" t="str">
        <f>IF(E747="","","-")</f>
        <v>-</v>
      </c>
      <c r="I747" s="958"/>
      <c r="J747" s="958"/>
      <c r="K747" s="100" t="str">
        <f>IF(I747="","","-")</f>
        <v/>
      </c>
      <c r="L747" s="959">
        <v>18</v>
      </c>
      <c r="M747" s="959"/>
      <c r="N747" s="100" t="str">
        <f>IF(O747="","","-")</f>
        <v/>
      </c>
      <c r="O747" s="961"/>
      <c r="P747" s="962"/>
      <c r="Q747" s="960"/>
      <c r="R747" s="958"/>
      <c r="S747" s="958"/>
      <c r="T747" s="100" t="str">
        <f>IF(Q747="","","-")</f>
        <v/>
      </c>
      <c r="U747" s="958"/>
      <c r="V747" s="958"/>
      <c r="W747" s="100" t="str">
        <f>IF(U747="","","-")</f>
        <v/>
      </c>
      <c r="X747" s="959"/>
      <c r="Y747" s="959"/>
      <c r="Z747" s="100" t="str">
        <f>IF(AA747="","","-")</f>
        <v/>
      </c>
      <c r="AA747" s="961"/>
      <c r="AB747" s="962"/>
      <c r="AC747" s="960"/>
      <c r="AD747" s="958"/>
      <c r="AE747" s="958"/>
      <c r="AF747" s="100" t="str">
        <f>IF(AC747="","","-")</f>
        <v/>
      </c>
      <c r="AG747" s="958"/>
      <c r="AH747" s="958"/>
      <c r="AI747" s="100" t="str">
        <f>IF(AG747="","","-")</f>
        <v/>
      </c>
      <c r="AJ747" s="959"/>
      <c r="AK747" s="959"/>
      <c r="AL747" s="100" t="str">
        <f>IF(AM747="","","-")</f>
        <v/>
      </c>
      <c r="AM747" s="961"/>
      <c r="AN747" s="962"/>
      <c r="AO747" s="960"/>
      <c r="AP747" s="958"/>
      <c r="AQ747" s="100" t="str">
        <f>IF(AO747="","","-")</f>
        <v/>
      </c>
      <c r="AR747" s="958"/>
      <c r="AS747" s="958"/>
      <c r="AT747" s="100" t="str">
        <f>IF(AR747="","","-")</f>
        <v/>
      </c>
      <c r="AU747" s="959"/>
      <c r="AV747" s="959"/>
      <c r="AW747" s="100" t="str">
        <f>IF(AX747="","","-")</f>
        <v/>
      </c>
      <c r="AX747" s="103"/>
    </row>
    <row r="748" spans="1:51" ht="28.35" customHeight="1" x14ac:dyDescent="0.15">
      <c r="A748" s="612" t="s">
        <v>379</v>
      </c>
      <c r="B748" s="613"/>
      <c r="C748" s="613"/>
      <c r="D748" s="613"/>
      <c r="E748" s="613"/>
      <c r="F748" s="614"/>
      <c r="G748" s="83" t="s">
        <v>705</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2"/>
      <c r="B749" s="613"/>
      <c r="C749" s="613"/>
      <c r="D749" s="613"/>
      <c r="E749" s="613"/>
      <c r="F749" s="614"/>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2"/>
      <c r="B750" s="613"/>
      <c r="C750" s="613"/>
      <c r="D750" s="613"/>
      <c r="E750" s="613"/>
      <c r="F750" s="61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2"/>
      <c r="B751" s="613"/>
      <c r="C751" s="613"/>
      <c r="D751" s="613"/>
      <c r="E751" s="613"/>
      <c r="F751" s="61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2"/>
      <c r="B752" s="613"/>
      <c r="C752" s="613"/>
      <c r="D752" s="613"/>
      <c r="E752" s="613"/>
      <c r="F752" s="61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2"/>
      <c r="B753" s="613"/>
      <c r="C753" s="613"/>
      <c r="D753" s="613"/>
      <c r="E753" s="613"/>
      <c r="F753" s="61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2"/>
      <c r="B754" s="613"/>
      <c r="C754" s="613"/>
      <c r="D754" s="613"/>
      <c r="E754" s="613"/>
      <c r="F754" s="61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2"/>
      <c r="B755" s="613"/>
      <c r="C755" s="613"/>
      <c r="D755" s="613"/>
      <c r="E755" s="613"/>
      <c r="F755" s="61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2"/>
      <c r="B756" s="613"/>
      <c r="C756" s="613"/>
      <c r="D756" s="613"/>
      <c r="E756" s="613"/>
      <c r="F756" s="61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2"/>
      <c r="B757" s="613"/>
      <c r="C757" s="613"/>
      <c r="D757" s="613"/>
      <c r="E757" s="613"/>
      <c r="F757" s="61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2"/>
      <c r="B758" s="613"/>
      <c r="C758" s="613"/>
      <c r="D758" s="613"/>
      <c r="E758" s="613"/>
      <c r="F758" s="61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2"/>
      <c r="B759" s="613"/>
      <c r="C759" s="613"/>
      <c r="D759" s="613"/>
      <c r="E759" s="613"/>
      <c r="F759" s="61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2"/>
      <c r="B760" s="613"/>
      <c r="C760" s="613"/>
      <c r="D760" s="613"/>
      <c r="E760" s="613"/>
      <c r="F760" s="61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2"/>
      <c r="B761" s="613"/>
      <c r="C761" s="613"/>
      <c r="D761" s="613"/>
      <c r="E761" s="613"/>
      <c r="F761" s="61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2"/>
      <c r="B762" s="613"/>
      <c r="C762" s="613"/>
      <c r="D762" s="613"/>
      <c r="E762" s="613"/>
      <c r="F762" s="61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2"/>
      <c r="B763" s="613"/>
      <c r="C763" s="613"/>
      <c r="D763" s="613"/>
      <c r="E763" s="613"/>
      <c r="F763" s="61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2"/>
      <c r="B764" s="613"/>
      <c r="C764" s="613"/>
      <c r="D764" s="613"/>
      <c r="E764" s="613"/>
      <c r="F764" s="61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12"/>
      <c r="B765" s="613"/>
      <c r="C765" s="613"/>
      <c r="D765" s="613"/>
      <c r="E765" s="613"/>
      <c r="F765" s="61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612"/>
      <c r="B766" s="613"/>
      <c r="C766" s="613"/>
      <c r="D766" s="613"/>
      <c r="E766" s="613"/>
      <c r="F766" s="61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612"/>
      <c r="B767" s="613"/>
      <c r="C767" s="613"/>
      <c r="D767" s="613"/>
      <c r="E767" s="613"/>
      <c r="F767" s="61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612"/>
      <c r="B768" s="613"/>
      <c r="C768" s="613"/>
      <c r="D768" s="613"/>
      <c r="E768" s="613"/>
      <c r="F768" s="61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612"/>
      <c r="B769" s="613"/>
      <c r="C769" s="613"/>
      <c r="D769" s="613"/>
      <c r="E769" s="613"/>
      <c r="F769" s="61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612"/>
      <c r="B770" s="613"/>
      <c r="C770" s="613"/>
      <c r="D770" s="613"/>
      <c r="E770" s="613"/>
      <c r="F770" s="61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x14ac:dyDescent="0.15">
      <c r="A771" s="612"/>
      <c r="B771" s="613"/>
      <c r="C771" s="613"/>
      <c r="D771" s="613"/>
      <c r="E771" s="613"/>
      <c r="F771" s="61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x14ac:dyDescent="0.15">
      <c r="A772" s="612"/>
      <c r="B772" s="613"/>
      <c r="C772" s="613"/>
      <c r="D772" s="613"/>
      <c r="E772" s="613"/>
      <c r="F772" s="61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customHeight="1" x14ac:dyDescent="0.15">
      <c r="A773" s="612"/>
      <c r="B773" s="613"/>
      <c r="C773" s="613"/>
      <c r="D773" s="613"/>
      <c r="E773" s="613"/>
      <c r="F773" s="61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customHeight="1" x14ac:dyDescent="0.15">
      <c r="A774" s="612"/>
      <c r="B774" s="613"/>
      <c r="C774" s="613"/>
      <c r="D774" s="613"/>
      <c r="E774" s="613"/>
      <c r="F774" s="61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customHeight="1" x14ac:dyDescent="0.15">
      <c r="A775" s="612"/>
      <c r="B775" s="613"/>
      <c r="C775" s="613"/>
      <c r="D775" s="613"/>
      <c r="E775" s="613"/>
      <c r="F775" s="61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customHeight="1" x14ac:dyDescent="0.15">
      <c r="A776" s="612"/>
      <c r="B776" s="613"/>
      <c r="C776" s="613"/>
      <c r="D776" s="613"/>
      <c r="E776" s="613"/>
      <c r="F776" s="61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customHeight="1" x14ac:dyDescent="0.15">
      <c r="A777" s="612"/>
      <c r="B777" s="613"/>
      <c r="C777" s="613"/>
      <c r="D777" s="613"/>
      <c r="E777" s="613"/>
      <c r="F777" s="61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customHeight="1" x14ac:dyDescent="0.15">
      <c r="A778" s="612"/>
      <c r="B778" s="613"/>
      <c r="C778" s="613"/>
      <c r="D778" s="613"/>
      <c r="E778" s="613"/>
      <c r="F778" s="61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customHeight="1" x14ac:dyDescent="0.15">
      <c r="A779" s="612"/>
      <c r="B779" s="613"/>
      <c r="C779" s="613"/>
      <c r="D779" s="613"/>
      <c r="E779" s="613"/>
      <c r="F779" s="61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customHeight="1" x14ac:dyDescent="0.15">
      <c r="A780" s="612"/>
      <c r="B780" s="613"/>
      <c r="C780" s="613"/>
      <c r="D780" s="613"/>
      <c r="E780" s="613"/>
      <c r="F780" s="61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customHeight="1" x14ac:dyDescent="0.15">
      <c r="A781" s="612"/>
      <c r="B781" s="613"/>
      <c r="C781" s="613"/>
      <c r="D781" s="613"/>
      <c r="E781" s="613"/>
      <c r="F781" s="61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customHeight="1" x14ac:dyDescent="0.15">
      <c r="A782" s="612"/>
      <c r="B782" s="613"/>
      <c r="C782" s="613"/>
      <c r="D782" s="613"/>
      <c r="E782" s="613"/>
      <c r="F782" s="61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customHeight="1" x14ac:dyDescent="0.15">
      <c r="A783" s="612"/>
      <c r="B783" s="613"/>
      <c r="C783" s="613"/>
      <c r="D783" s="613"/>
      <c r="E783" s="613"/>
      <c r="F783" s="61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customHeight="1" x14ac:dyDescent="0.15">
      <c r="A784" s="612"/>
      <c r="B784" s="613"/>
      <c r="C784" s="613"/>
      <c r="D784" s="613"/>
      <c r="E784" s="613"/>
      <c r="F784" s="61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customHeight="1" x14ac:dyDescent="0.15">
      <c r="A785" s="612"/>
      <c r="B785" s="613"/>
      <c r="C785" s="613"/>
      <c r="D785" s="613"/>
      <c r="E785" s="613"/>
      <c r="F785" s="61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615"/>
      <c r="B786" s="616"/>
      <c r="C786" s="616"/>
      <c r="D786" s="616"/>
      <c r="E786" s="616"/>
      <c r="F786" s="61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6" t="s">
        <v>381</v>
      </c>
      <c r="B787" s="627"/>
      <c r="C787" s="627"/>
      <c r="D787" s="627"/>
      <c r="E787" s="627"/>
      <c r="F787" s="628"/>
      <c r="G787" s="593" t="s">
        <v>842</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847</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95"/>
    </row>
    <row r="788" spans="1:51" ht="24.75" customHeight="1" x14ac:dyDescent="0.15">
      <c r="A788" s="629"/>
      <c r="B788" s="630"/>
      <c r="C788" s="630"/>
      <c r="D788" s="630"/>
      <c r="E788" s="630"/>
      <c r="F788" s="631"/>
      <c r="G788" s="814" t="s">
        <v>17</v>
      </c>
      <c r="H788" s="666"/>
      <c r="I788" s="666"/>
      <c r="J788" s="666"/>
      <c r="K788" s="666"/>
      <c r="L788" s="665" t="s">
        <v>18</v>
      </c>
      <c r="M788" s="666"/>
      <c r="N788" s="666"/>
      <c r="O788" s="666"/>
      <c r="P788" s="666"/>
      <c r="Q788" s="666"/>
      <c r="R788" s="666"/>
      <c r="S788" s="666"/>
      <c r="T788" s="666"/>
      <c r="U788" s="666"/>
      <c r="V788" s="666"/>
      <c r="W788" s="666"/>
      <c r="X788" s="667"/>
      <c r="Y788" s="651" t="s">
        <v>19</v>
      </c>
      <c r="Z788" s="652"/>
      <c r="AA788" s="652"/>
      <c r="AB788" s="800"/>
      <c r="AC788" s="814" t="s">
        <v>17</v>
      </c>
      <c r="AD788" s="666"/>
      <c r="AE788" s="666"/>
      <c r="AF788" s="666"/>
      <c r="AG788" s="666"/>
      <c r="AH788" s="665" t="s">
        <v>18</v>
      </c>
      <c r="AI788" s="666"/>
      <c r="AJ788" s="666"/>
      <c r="AK788" s="666"/>
      <c r="AL788" s="666"/>
      <c r="AM788" s="666"/>
      <c r="AN788" s="666"/>
      <c r="AO788" s="666"/>
      <c r="AP788" s="666"/>
      <c r="AQ788" s="666"/>
      <c r="AR788" s="666"/>
      <c r="AS788" s="666"/>
      <c r="AT788" s="667"/>
      <c r="AU788" s="651" t="s">
        <v>19</v>
      </c>
      <c r="AV788" s="652"/>
      <c r="AW788" s="652"/>
      <c r="AX788" s="653"/>
    </row>
    <row r="789" spans="1:51" ht="24.75" customHeight="1" x14ac:dyDescent="0.15">
      <c r="A789" s="629"/>
      <c r="B789" s="630"/>
      <c r="C789" s="630"/>
      <c r="D789" s="630"/>
      <c r="E789" s="630"/>
      <c r="F789" s="631"/>
      <c r="G789" s="668" t="s">
        <v>843</v>
      </c>
      <c r="H789" s="669"/>
      <c r="I789" s="669"/>
      <c r="J789" s="669"/>
      <c r="K789" s="670"/>
      <c r="L789" s="662" t="s">
        <v>845</v>
      </c>
      <c r="M789" s="663"/>
      <c r="N789" s="663"/>
      <c r="O789" s="663"/>
      <c r="P789" s="663"/>
      <c r="Q789" s="663"/>
      <c r="R789" s="663"/>
      <c r="S789" s="663"/>
      <c r="T789" s="663"/>
      <c r="U789" s="663"/>
      <c r="V789" s="663"/>
      <c r="W789" s="663"/>
      <c r="X789" s="664"/>
      <c r="Y789" s="382">
        <v>59</v>
      </c>
      <c r="Z789" s="383"/>
      <c r="AA789" s="383"/>
      <c r="AB789" s="804"/>
      <c r="AC789" s="668" t="s">
        <v>848</v>
      </c>
      <c r="AD789" s="669"/>
      <c r="AE789" s="669"/>
      <c r="AF789" s="669"/>
      <c r="AG789" s="670"/>
      <c r="AH789" s="662" t="s">
        <v>850</v>
      </c>
      <c r="AI789" s="663"/>
      <c r="AJ789" s="663"/>
      <c r="AK789" s="663"/>
      <c r="AL789" s="663"/>
      <c r="AM789" s="663"/>
      <c r="AN789" s="663"/>
      <c r="AO789" s="663"/>
      <c r="AP789" s="663"/>
      <c r="AQ789" s="663"/>
      <c r="AR789" s="663"/>
      <c r="AS789" s="663"/>
      <c r="AT789" s="664"/>
      <c r="AU789" s="382">
        <v>27</v>
      </c>
      <c r="AV789" s="383"/>
      <c r="AW789" s="383"/>
      <c r="AX789" s="384"/>
    </row>
    <row r="790" spans="1:51" ht="24.75" customHeight="1" x14ac:dyDescent="0.15">
      <c r="A790" s="629"/>
      <c r="B790" s="630"/>
      <c r="C790" s="630"/>
      <c r="D790" s="630"/>
      <c r="E790" s="630"/>
      <c r="F790" s="631"/>
      <c r="G790" s="604" t="s">
        <v>844</v>
      </c>
      <c r="H790" s="605"/>
      <c r="I790" s="605"/>
      <c r="J790" s="605"/>
      <c r="K790" s="606"/>
      <c r="L790" s="596" t="s">
        <v>846</v>
      </c>
      <c r="M790" s="597"/>
      <c r="N790" s="597"/>
      <c r="O790" s="597"/>
      <c r="P790" s="597"/>
      <c r="Q790" s="597"/>
      <c r="R790" s="597"/>
      <c r="S790" s="597"/>
      <c r="T790" s="597"/>
      <c r="U790" s="597"/>
      <c r="V790" s="597"/>
      <c r="W790" s="597"/>
      <c r="X790" s="598"/>
      <c r="Y790" s="599">
        <v>33</v>
      </c>
      <c r="Z790" s="600"/>
      <c r="AA790" s="600"/>
      <c r="AB790" s="610"/>
      <c r="AC790" s="604" t="s">
        <v>849</v>
      </c>
      <c r="AD790" s="605"/>
      <c r="AE790" s="605"/>
      <c r="AF790" s="605"/>
      <c r="AG790" s="606"/>
      <c r="AH790" s="596" t="s">
        <v>851</v>
      </c>
      <c r="AI790" s="597"/>
      <c r="AJ790" s="597"/>
      <c r="AK790" s="597"/>
      <c r="AL790" s="597"/>
      <c r="AM790" s="597"/>
      <c r="AN790" s="597"/>
      <c r="AO790" s="597"/>
      <c r="AP790" s="597"/>
      <c r="AQ790" s="597"/>
      <c r="AR790" s="597"/>
      <c r="AS790" s="597"/>
      <c r="AT790" s="598"/>
      <c r="AU790" s="599">
        <v>6</v>
      </c>
      <c r="AV790" s="600"/>
      <c r="AW790" s="600"/>
      <c r="AX790" s="601"/>
    </row>
    <row r="791" spans="1:51" ht="24.75" customHeight="1" x14ac:dyDescent="0.15">
      <c r="A791" s="629"/>
      <c r="B791" s="630"/>
      <c r="C791" s="630"/>
      <c r="D791" s="630"/>
      <c r="E791" s="630"/>
      <c r="F791" s="631"/>
      <c r="G791" s="604"/>
      <c r="H791" s="605"/>
      <c r="I791" s="605"/>
      <c r="J791" s="605"/>
      <c r="K791" s="606"/>
      <c r="L791" s="596"/>
      <c r="M791" s="597"/>
      <c r="N791" s="597"/>
      <c r="O791" s="597"/>
      <c r="P791" s="597"/>
      <c r="Q791" s="597"/>
      <c r="R791" s="597"/>
      <c r="S791" s="597"/>
      <c r="T791" s="597"/>
      <c r="U791" s="597"/>
      <c r="V791" s="597"/>
      <c r="W791" s="597"/>
      <c r="X791" s="598"/>
      <c r="Y791" s="599"/>
      <c r="Z791" s="600"/>
      <c r="AA791" s="600"/>
      <c r="AB791" s="610"/>
      <c r="AC791" s="604"/>
      <c r="AD791" s="605"/>
      <c r="AE791" s="605"/>
      <c r="AF791" s="605"/>
      <c r="AG791" s="606"/>
      <c r="AH791" s="596"/>
      <c r="AI791" s="597"/>
      <c r="AJ791" s="597"/>
      <c r="AK791" s="597"/>
      <c r="AL791" s="597"/>
      <c r="AM791" s="597"/>
      <c r="AN791" s="597"/>
      <c r="AO791" s="597"/>
      <c r="AP791" s="597"/>
      <c r="AQ791" s="597"/>
      <c r="AR791" s="597"/>
      <c r="AS791" s="597"/>
      <c r="AT791" s="598"/>
      <c r="AU791" s="599"/>
      <c r="AV791" s="600"/>
      <c r="AW791" s="600"/>
      <c r="AX791" s="601"/>
    </row>
    <row r="792" spans="1:51" ht="24.75" hidden="1" customHeight="1" x14ac:dyDescent="0.15">
      <c r="A792" s="629"/>
      <c r="B792" s="630"/>
      <c r="C792" s="630"/>
      <c r="D792" s="630"/>
      <c r="E792" s="630"/>
      <c r="F792" s="631"/>
      <c r="G792" s="604"/>
      <c r="H792" s="605"/>
      <c r="I792" s="605"/>
      <c r="J792" s="605"/>
      <c r="K792" s="606"/>
      <c r="L792" s="596"/>
      <c r="M792" s="597"/>
      <c r="N792" s="597"/>
      <c r="O792" s="597"/>
      <c r="P792" s="597"/>
      <c r="Q792" s="597"/>
      <c r="R792" s="597"/>
      <c r="S792" s="597"/>
      <c r="T792" s="597"/>
      <c r="U792" s="597"/>
      <c r="V792" s="597"/>
      <c r="W792" s="597"/>
      <c r="X792" s="598"/>
      <c r="Y792" s="599"/>
      <c r="Z792" s="600"/>
      <c r="AA792" s="600"/>
      <c r="AB792" s="610"/>
      <c r="AC792" s="604"/>
      <c r="AD792" s="605"/>
      <c r="AE792" s="605"/>
      <c r="AF792" s="605"/>
      <c r="AG792" s="606"/>
      <c r="AH792" s="596"/>
      <c r="AI792" s="597"/>
      <c r="AJ792" s="597"/>
      <c r="AK792" s="597"/>
      <c r="AL792" s="597"/>
      <c r="AM792" s="597"/>
      <c r="AN792" s="597"/>
      <c r="AO792" s="597"/>
      <c r="AP792" s="597"/>
      <c r="AQ792" s="597"/>
      <c r="AR792" s="597"/>
      <c r="AS792" s="597"/>
      <c r="AT792" s="598"/>
      <c r="AU792" s="599"/>
      <c r="AV792" s="600"/>
      <c r="AW792" s="600"/>
      <c r="AX792" s="601"/>
    </row>
    <row r="793" spans="1:51" ht="24.75" hidden="1" customHeight="1" x14ac:dyDescent="0.15">
      <c r="A793" s="629"/>
      <c r="B793" s="630"/>
      <c r="C793" s="630"/>
      <c r="D793" s="630"/>
      <c r="E793" s="630"/>
      <c r="F793" s="631"/>
      <c r="G793" s="604"/>
      <c r="H793" s="605"/>
      <c r="I793" s="605"/>
      <c r="J793" s="605"/>
      <c r="K793" s="606"/>
      <c r="L793" s="596"/>
      <c r="M793" s="597"/>
      <c r="N793" s="597"/>
      <c r="O793" s="597"/>
      <c r="P793" s="597"/>
      <c r="Q793" s="597"/>
      <c r="R793" s="597"/>
      <c r="S793" s="597"/>
      <c r="T793" s="597"/>
      <c r="U793" s="597"/>
      <c r="V793" s="597"/>
      <c r="W793" s="597"/>
      <c r="X793" s="598"/>
      <c r="Y793" s="599"/>
      <c r="Z793" s="600"/>
      <c r="AA793" s="600"/>
      <c r="AB793" s="610"/>
      <c r="AC793" s="604"/>
      <c r="AD793" s="605"/>
      <c r="AE793" s="605"/>
      <c r="AF793" s="605"/>
      <c r="AG793" s="606"/>
      <c r="AH793" s="596"/>
      <c r="AI793" s="597"/>
      <c r="AJ793" s="597"/>
      <c r="AK793" s="597"/>
      <c r="AL793" s="597"/>
      <c r="AM793" s="597"/>
      <c r="AN793" s="597"/>
      <c r="AO793" s="597"/>
      <c r="AP793" s="597"/>
      <c r="AQ793" s="597"/>
      <c r="AR793" s="597"/>
      <c r="AS793" s="597"/>
      <c r="AT793" s="598"/>
      <c r="AU793" s="599"/>
      <c r="AV793" s="600"/>
      <c r="AW793" s="600"/>
      <c r="AX793" s="601"/>
    </row>
    <row r="794" spans="1:51" ht="24.75" hidden="1" customHeight="1" x14ac:dyDescent="0.15">
      <c r="A794" s="629"/>
      <c r="B794" s="630"/>
      <c r="C794" s="630"/>
      <c r="D794" s="630"/>
      <c r="E794" s="630"/>
      <c r="F794" s="631"/>
      <c r="G794" s="604"/>
      <c r="H794" s="605"/>
      <c r="I794" s="605"/>
      <c r="J794" s="605"/>
      <c r="K794" s="606"/>
      <c r="L794" s="596"/>
      <c r="M794" s="597"/>
      <c r="N794" s="597"/>
      <c r="O794" s="597"/>
      <c r="P794" s="597"/>
      <c r="Q794" s="597"/>
      <c r="R794" s="597"/>
      <c r="S794" s="597"/>
      <c r="T794" s="597"/>
      <c r="U794" s="597"/>
      <c r="V794" s="597"/>
      <c r="W794" s="597"/>
      <c r="X794" s="598"/>
      <c r="Y794" s="599"/>
      <c r="Z794" s="600"/>
      <c r="AA794" s="600"/>
      <c r="AB794" s="610"/>
      <c r="AC794" s="604"/>
      <c r="AD794" s="605"/>
      <c r="AE794" s="605"/>
      <c r="AF794" s="605"/>
      <c r="AG794" s="606"/>
      <c r="AH794" s="596"/>
      <c r="AI794" s="597"/>
      <c r="AJ794" s="597"/>
      <c r="AK794" s="597"/>
      <c r="AL794" s="597"/>
      <c r="AM794" s="597"/>
      <c r="AN794" s="597"/>
      <c r="AO794" s="597"/>
      <c r="AP794" s="597"/>
      <c r="AQ794" s="597"/>
      <c r="AR794" s="597"/>
      <c r="AS794" s="597"/>
      <c r="AT794" s="598"/>
      <c r="AU794" s="599"/>
      <c r="AV794" s="600"/>
      <c r="AW794" s="600"/>
      <c r="AX794" s="601"/>
    </row>
    <row r="795" spans="1:51" ht="24.75" hidden="1" customHeight="1" x14ac:dyDescent="0.15">
      <c r="A795" s="629"/>
      <c r="B795" s="630"/>
      <c r="C795" s="630"/>
      <c r="D795" s="630"/>
      <c r="E795" s="630"/>
      <c r="F795" s="631"/>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1" ht="24.75" hidden="1" customHeight="1" x14ac:dyDescent="0.15">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1" ht="24.75" hidden="1" customHeight="1" x14ac:dyDescent="0.15">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t="24.75" hidden="1" customHeight="1" x14ac:dyDescent="0.15">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24.75" customHeight="1" thickBot="1" x14ac:dyDescent="0.2">
      <c r="A799" s="629"/>
      <c r="B799" s="630"/>
      <c r="C799" s="630"/>
      <c r="D799" s="630"/>
      <c r="E799" s="630"/>
      <c r="F799" s="631"/>
      <c r="G799" s="825" t="s">
        <v>20</v>
      </c>
      <c r="H799" s="826"/>
      <c r="I799" s="826"/>
      <c r="J799" s="826"/>
      <c r="K799" s="826"/>
      <c r="L799" s="827"/>
      <c r="M799" s="828"/>
      <c r="N799" s="828"/>
      <c r="O799" s="828"/>
      <c r="P799" s="828"/>
      <c r="Q799" s="828"/>
      <c r="R799" s="828"/>
      <c r="S799" s="828"/>
      <c r="T799" s="828"/>
      <c r="U799" s="828"/>
      <c r="V799" s="828"/>
      <c r="W799" s="828"/>
      <c r="X799" s="829"/>
      <c r="Y799" s="830">
        <f>SUM(Y789:AB798)</f>
        <v>92</v>
      </c>
      <c r="Z799" s="831"/>
      <c r="AA799" s="831"/>
      <c r="AB799" s="832"/>
      <c r="AC799" s="825" t="s">
        <v>20</v>
      </c>
      <c r="AD799" s="826"/>
      <c r="AE799" s="826"/>
      <c r="AF799" s="826"/>
      <c r="AG799" s="826"/>
      <c r="AH799" s="827"/>
      <c r="AI799" s="828"/>
      <c r="AJ799" s="828"/>
      <c r="AK799" s="828"/>
      <c r="AL799" s="828"/>
      <c r="AM799" s="828"/>
      <c r="AN799" s="828"/>
      <c r="AO799" s="828"/>
      <c r="AP799" s="828"/>
      <c r="AQ799" s="828"/>
      <c r="AR799" s="828"/>
      <c r="AS799" s="828"/>
      <c r="AT799" s="829"/>
      <c r="AU799" s="830">
        <f>SUM(AU789:AX798)</f>
        <v>33</v>
      </c>
      <c r="AV799" s="831"/>
      <c r="AW799" s="831"/>
      <c r="AX799" s="833"/>
    </row>
    <row r="800" spans="1:51" ht="24.75" customHeight="1" x14ac:dyDescent="0.15">
      <c r="A800" s="629"/>
      <c r="B800" s="630"/>
      <c r="C800" s="630"/>
      <c r="D800" s="630"/>
      <c r="E800" s="630"/>
      <c r="F800" s="631"/>
      <c r="G800" s="593" t="s">
        <v>852</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856</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95"/>
      <c r="AY800">
        <f>COUNTA($G$802,$AC$802)</f>
        <v>2</v>
      </c>
    </row>
    <row r="801" spans="1:51" ht="24.75" customHeight="1" x14ac:dyDescent="0.15">
      <c r="A801" s="629"/>
      <c r="B801" s="630"/>
      <c r="C801" s="630"/>
      <c r="D801" s="630"/>
      <c r="E801" s="630"/>
      <c r="F801" s="631"/>
      <c r="G801" s="814" t="s">
        <v>17</v>
      </c>
      <c r="H801" s="666"/>
      <c r="I801" s="666"/>
      <c r="J801" s="666"/>
      <c r="K801" s="666"/>
      <c r="L801" s="665" t="s">
        <v>18</v>
      </c>
      <c r="M801" s="666"/>
      <c r="N801" s="666"/>
      <c r="O801" s="666"/>
      <c r="P801" s="666"/>
      <c r="Q801" s="666"/>
      <c r="R801" s="666"/>
      <c r="S801" s="666"/>
      <c r="T801" s="666"/>
      <c r="U801" s="666"/>
      <c r="V801" s="666"/>
      <c r="W801" s="666"/>
      <c r="X801" s="667"/>
      <c r="Y801" s="651" t="s">
        <v>19</v>
      </c>
      <c r="Z801" s="652"/>
      <c r="AA801" s="652"/>
      <c r="AB801" s="800"/>
      <c r="AC801" s="814" t="s">
        <v>17</v>
      </c>
      <c r="AD801" s="666"/>
      <c r="AE801" s="666"/>
      <c r="AF801" s="666"/>
      <c r="AG801" s="666"/>
      <c r="AH801" s="665" t="s">
        <v>18</v>
      </c>
      <c r="AI801" s="666"/>
      <c r="AJ801" s="666"/>
      <c r="AK801" s="666"/>
      <c r="AL801" s="666"/>
      <c r="AM801" s="666"/>
      <c r="AN801" s="666"/>
      <c r="AO801" s="666"/>
      <c r="AP801" s="666"/>
      <c r="AQ801" s="666"/>
      <c r="AR801" s="666"/>
      <c r="AS801" s="666"/>
      <c r="AT801" s="667"/>
      <c r="AU801" s="651" t="s">
        <v>19</v>
      </c>
      <c r="AV801" s="652"/>
      <c r="AW801" s="652"/>
      <c r="AX801" s="653"/>
      <c r="AY801">
        <f>$AY$800</f>
        <v>2</v>
      </c>
    </row>
    <row r="802" spans="1:51" ht="24.75" customHeight="1" x14ac:dyDescent="0.15">
      <c r="A802" s="629"/>
      <c r="B802" s="630"/>
      <c r="C802" s="630"/>
      <c r="D802" s="630"/>
      <c r="E802" s="630"/>
      <c r="F802" s="631"/>
      <c r="G802" s="668" t="s">
        <v>854</v>
      </c>
      <c r="H802" s="669"/>
      <c r="I802" s="669"/>
      <c r="J802" s="669"/>
      <c r="K802" s="670"/>
      <c r="L802" s="662" t="s">
        <v>855</v>
      </c>
      <c r="M802" s="663"/>
      <c r="N802" s="663"/>
      <c r="O802" s="663"/>
      <c r="P802" s="663"/>
      <c r="Q802" s="663"/>
      <c r="R802" s="663"/>
      <c r="S802" s="663"/>
      <c r="T802" s="663"/>
      <c r="U802" s="663"/>
      <c r="V802" s="663"/>
      <c r="W802" s="663"/>
      <c r="X802" s="664"/>
      <c r="Y802" s="382">
        <v>3</v>
      </c>
      <c r="Z802" s="383"/>
      <c r="AA802" s="383"/>
      <c r="AB802" s="804"/>
      <c r="AC802" s="668" t="s">
        <v>857</v>
      </c>
      <c r="AD802" s="669"/>
      <c r="AE802" s="669"/>
      <c r="AF802" s="669"/>
      <c r="AG802" s="670"/>
      <c r="AH802" s="662" t="s">
        <v>899</v>
      </c>
      <c r="AI802" s="663"/>
      <c r="AJ802" s="663"/>
      <c r="AK802" s="663"/>
      <c r="AL802" s="663"/>
      <c r="AM802" s="663"/>
      <c r="AN802" s="663"/>
      <c r="AO802" s="663"/>
      <c r="AP802" s="663"/>
      <c r="AQ802" s="663"/>
      <c r="AR802" s="663"/>
      <c r="AS802" s="663"/>
      <c r="AT802" s="664"/>
      <c r="AU802" s="382">
        <v>38.4</v>
      </c>
      <c r="AV802" s="383"/>
      <c r="AW802" s="383"/>
      <c r="AX802" s="384"/>
      <c r="AY802">
        <f t="shared" ref="AY802:AY812" si="115">$AY$800</f>
        <v>2</v>
      </c>
    </row>
    <row r="803" spans="1:51" ht="24.75" customHeight="1" x14ac:dyDescent="0.15">
      <c r="A803" s="629"/>
      <c r="B803" s="630"/>
      <c r="C803" s="630"/>
      <c r="D803" s="630"/>
      <c r="E803" s="630"/>
      <c r="F803" s="631"/>
      <c r="G803" s="604" t="s">
        <v>893</v>
      </c>
      <c r="H803" s="605"/>
      <c r="I803" s="605"/>
      <c r="J803" s="605"/>
      <c r="K803" s="606"/>
      <c r="L803" s="596" t="s">
        <v>894</v>
      </c>
      <c r="M803" s="597"/>
      <c r="N803" s="597"/>
      <c r="O803" s="597"/>
      <c r="P803" s="597"/>
      <c r="Q803" s="597"/>
      <c r="R803" s="597"/>
      <c r="S803" s="597"/>
      <c r="T803" s="597"/>
      <c r="U803" s="597"/>
      <c r="V803" s="597"/>
      <c r="W803" s="597"/>
      <c r="X803" s="598"/>
      <c r="Y803" s="599">
        <v>1.1000000000000001</v>
      </c>
      <c r="Z803" s="600"/>
      <c r="AA803" s="600"/>
      <c r="AB803" s="610"/>
      <c r="AC803" s="604" t="s">
        <v>893</v>
      </c>
      <c r="AD803" s="605"/>
      <c r="AE803" s="605"/>
      <c r="AF803" s="605"/>
      <c r="AG803" s="606"/>
      <c r="AH803" s="596" t="s">
        <v>894</v>
      </c>
      <c r="AI803" s="597"/>
      <c r="AJ803" s="597"/>
      <c r="AK803" s="597"/>
      <c r="AL803" s="597"/>
      <c r="AM803" s="597"/>
      <c r="AN803" s="597"/>
      <c r="AO803" s="597"/>
      <c r="AP803" s="597"/>
      <c r="AQ803" s="597"/>
      <c r="AR803" s="597"/>
      <c r="AS803" s="597"/>
      <c r="AT803" s="598"/>
      <c r="AU803" s="599">
        <v>3.8</v>
      </c>
      <c r="AV803" s="600"/>
      <c r="AW803" s="600"/>
      <c r="AX803" s="601"/>
      <c r="AY803">
        <f t="shared" si="115"/>
        <v>2</v>
      </c>
    </row>
    <row r="804" spans="1:51" ht="24.75" customHeight="1" x14ac:dyDescent="0.15">
      <c r="A804" s="629"/>
      <c r="B804" s="630"/>
      <c r="C804" s="630"/>
      <c r="D804" s="630"/>
      <c r="E804" s="630"/>
      <c r="F804" s="631"/>
      <c r="G804" s="604" t="s">
        <v>897</v>
      </c>
      <c r="H804" s="605"/>
      <c r="I804" s="605"/>
      <c r="J804" s="605"/>
      <c r="K804" s="606"/>
      <c r="L804" s="596" t="s">
        <v>898</v>
      </c>
      <c r="M804" s="597"/>
      <c r="N804" s="597"/>
      <c r="O804" s="597"/>
      <c r="P804" s="597"/>
      <c r="Q804" s="597"/>
      <c r="R804" s="597"/>
      <c r="S804" s="597"/>
      <c r="T804" s="597"/>
      <c r="U804" s="597"/>
      <c r="V804" s="597"/>
      <c r="W804" s="597"/>
      <c r="X804" s="598"/>
      <c r="Y804" s="599">
        <v>0.3</v>
      </c>
      <c r="Z804" s="600"/>
      <c r="AA804" s="600"/>
      <c r="AB804" s="610"/>
      <c r="AC804" s="604"/>
      <c r="AD804" s="605"/>
      <c r="AE804" s="605"/>
      <c r="AF804" s="605"/>
      <c r="AG804" s="606"/>
      <c r="AH804" s="596"/>
      <c r="AI804" s="597"/>
      <c r="AJ804" s="597"/>
      <c r="AK804" s="597"/>
      <c r="AL804" s="597"/>
      <c r="AM804" s="597"/>
      <c r="AN804" s="597"/>
      <c r="AO804" s="597"/>
      <c r="AP804" s="597"/>
      <c r="AQ804" s="597"/>
      <c r="AR804" s="597"/>
      <c r="AS804" s="597"/>
      <c r="AT804" s="598"/>
      <c r="AU804" s="599"/>
      <c r="AV804" s="600"/>
      <c r="AW804" s="600"/>
      <c r="AX804" s="601"/>
      <c r="AY804">
        <f t="shared" si="115"/>
        <v>2</v>
      </c>
    </row>
    <row r="805" spans="1:51" ht="24.75" customHeight="1" x14ac:dyDescent="0.15">
      <c r="A805" s="629"/>
      <c r="B805" s="630"/>
      <c r="C805" s="630"/>
      <c r="D805" s="630"/>
      <c r="E805" s="630"/>
      <c r="F805" s="631"/>
      <c r="G805" s="604" t="s">
        <v>895</v>
      </c>
      <c r="H805" s="605"/>
      <c r="I805" s="605"/>
      <c r="J805" s="605"/>
      <c r="K805" s="606"/>
      <c r="L805" s="596" t="s">
        <v>896</v>
      </c>
      <c r="M805" s="597"/>
      <c r="N805" s="597"/>
      <c r="O805" s="597"/>
      <c r="P805" s="597"/>
      <c r="Q805" s="597"/>
      <c r="R805" s="597"/>
      <c r="S805" s="597"/>
      <c r="T805" s="597"/>
      <c r="U805" s="597"/>
      <c r="V805" s="597"/>
      <c r="W805" s="597"/>
      <c r="X805" s="598"/>
      <c r="Y805" s="599">
        <v>0.2</v>
      </c>
      <c r="Z805" s="600"/>
      <c r="AA805" s="600"/>
      <c r="AB805" s="610"/>
      <c r="AC805" s="604"/>
      <c r="AD805" s="605"/>
      <c r="AE805" s="605"/>
      <c r="AF805" s="605"/>
      <c r="AG805" s="606"/>
      <c r="AH805" s="596"/>
      <c r="AI805" s="597"/>
      <c r="AJ805" s="597"/>
      <c r="AK805" s="597"/>
      <c r="AL805" s="597"/>
      <c r="AM805" s="597"/>
      <c r="AN805" s="597"/>
      <c r="AO805" s="597"/>
      <c r="AP805" s="597"/>
      <c r="AQ805" s="597"/>
      <c r="AR805" s="597"/>
      <c r="AS805" s="597"/>
      <c r="AT805" s="598"/>
      <c r="AU805" s="599"/>
      <c r="AV805" s="600"/>
      <c r="AW805" s="600"/>
      <c r="AX805" s="601"/>
      <c r="AY805">
        <f t="shared" si="115"/>
        <v>2</v>
      </c>
    </row>
    <row r="806" spans="1:51" ht="24.75" customHeight="1" x14ac:dyDescent="0.15">
      <c r="A806" s="629"/>
      <c r="B806" s="630"/>
      <c r="C806" s="630"/>
      <c r="D806" s="630"/>
      <c r="E806" s="630"/>
      <c r="F806" s="631"/>
      <c r="G806" s="604"/>
      <c r="H806" s="605"/>
      <c r="I806" s="605"/>
      <c r="J806" s="605"/>
      <c r="K806" s="606"/>
      <c r="L806" s="596"/>
      <c r="M806" s="597"/>
      <c r="N806" s="597"/>
      <c r="O806" s="597"/>
      <c r="P806" s="597"/>
      <c r="Q806" s="597"/>
      <c r="R806" s="597"/>
      <c r="S806" s="597"/>
      <c r="T806" s="597"/>
      <c r="U806" s="597"/>
      <c r="V806" s="597"/>
      <c r="W806" s="597"/>
      <c r="X806" s="598"/>
      <c r="Y806" s="599"/>
      <c r="Z806" s="600"/>
      <c r="AA806" s="600"/>
      <c r="AB806" s="610"/>
      <c r="AC806" s="604"/>
      <c r="AD806" s="605"/>
      <c r="AE806" s="605"/>
      <c r="AF806" s="605"/>
      <c r="AG806" s="606"/>
      <c r="AH806" s="596"/>
      <c r="AI806" s="597"/>
      <c r="AJ806" s="597"/>
      <c r="AK806" s="597"/>
      <c r="AL806" s="597"/>
      <c r="AM806" s="597"/>
      <c r="AN806" s="597"/>
      <c r="AO806" s="597"/>
      <c r="AP806" s="597"/>
      <c r="AQ806" s="597"/>
      <c r="AR806" s="597"/>
      <c r="AS806" s="597"/>
      <c r="AT806" s="598"/>
      <c r="AU806" s="599"/>
      <c r="AV806" s="600"/>
      <c r="AW806" s="600"/>
      <c r="AX806" s="601"/>
      <c r="AY806">
        <f t="shared" si="115"/>
        <v>2</v>
      </c>
    </row>
    <row r="807" spans="1:51" ht="24.75" hidden="1" customHeight="1" x14ac:dyDescent="0.15">
      <c r="A807" s="629"/>
      <c r="B807" s="630"/>
      <c r="C807" s="630"/>
      <c r="D807" s="630"/>
      <c r="E807" s="630"/>
      <c r="F807" s="631"/>
      <c r="G807" s="604"/>
      <c r="H807" s="605"/>
      <c r="I807" s="605"/>
      <c r="J807" s="605"/>
      <c r="K807" s="606"/>
      <c r="L807" s="596"/>
      <c r="M807" s="597"/>
      <c r="N807" s="597"/>
      <c r="O807" s="597"/>
      <c r="P807" s="597"/>
      <c r="Q807" s="597"/>
      <c r="R807" s="597"/>
      <c r="S807" s="597"/>
      <c r="T807" s="597"/>
      <c r="U807" s="597"/>
      <c r="V807" s="597"/>
      <c r="W807" s="597"/>
      <c r="X807" s="598"/>
      <c r="Y807" s="599"/>
      <c r="Z807" s="600"/>
      <c r="AA807" s="600"/>
      <c r="AB807" s="610"/>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601"/>
      <c r="AY807">
        <f t="shared" si="115"/>
        <v>2</v>
      </c>
    </row>
    <row r="808" spans="1:51" ht="24.75" hidden="1" customHeight="1" x14ac:dyDescent="0.15">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115"/>
        <v>2</v>
      </c>
    </row>
    <row r="809" spans="1:51" ht="24.75" hidden="1" customHeight="1" x14ac:dyDescent="0.15">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115"/>
        <v>2</v>
      </c>
    </row>
    <row r="810" spans="1:51" ht="24.75" hidden="1" customHeight="1" x14ac:dyDescent="0.15">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115"/>
        <v>2</v>
      </c>
    </row>
    <row r="811" spans="1:51" ht="24.75" hidden="1" customHeight="1" x14ac:dyDescent="0.15">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115"/>
        <v>2</v>
      </c>
    </row>
    <row r="812" spans="1:51" ht="24.75" customHeight="1" thickBot="1" x14ac:dyDescent="0.2">
      <c r="A812" s="629"/>
      <c r="B812" s="630"/>
      <c r="C812" s="630"/>
      <c r="D812" s="630"/>
      <c r="E812" s="630"/>
      <c r="F812" s="631"/>
      <c r="G812" s="825" t="s">
        <v>20</v>
      </c>
      <c r="H812" s="826"/>
      <c r="I812" s="826"/>
      <c r="J812" s="826"/>
      <c r="K812" s="826"/>
      <c r="L812" s="827"/>
      <c r="M812" s="828"/>
      <c r="N812" s="828"/>
      <c r="O812" s="828"/>
      <c r="P812" s="828"/>
      <c r="Q812" s="828"/>
      <c r="R812" s="828"/>
      <c r="S812" s="828"/>
      <c r="T812" s="828"/>
      <c r="U812" s="828"/>
      <c r="V812" s="828"/>
      <c r="W812" s="828"/>
      <c r="X812" s="829"/>
      <c r="Y812" s="830">
        <f>SUM(Y802:AB811)</f>
        <v>4.5999999999999996</v>
      </c>
      <c r="Z812" s="831"/>
      <c r="AA812" s="831"/>
      <c r="AB812" s="832"/>
      <c r="AC812" s="825" t="s">
        <v>20</v>
      </c>
      <c r="AD812" s="826"/>
      <c r="AE812" s="826"/>
      <c r="AF812" s="826"/>
      <c r="AG812" s="826"/>
      <c r="AH812" s="827"/>
      <c r="AI812" s="828"/>
      <c r="AJ812" s="828"/>
      <c r="AK812" s="828"/>
      <c r="AL812" s="828"/>
      <c r="AM812" s="828"/>
      <c r="AN812" s="828"/>
      <c r="AO812" s="828"/>
      <c r="AP812" s="828"/>
      <c r="AQ812" s="828"/>
      <c r="AR812" s="828"/>
      <c r="AS812" s="828"/>
      <c r="AT812" s="829"/>
      <c r="AU812" s="830">
        <f>SUM(AU802:AX811)</f>
        <v>42.199999999999996</v>
      </c>
      <c r="AV812" s="831"/>
      <c r="AW812" s="831"/>
      <c r="AX812" s="833"/>
      <c r="AY812">
        <f t="shared" si="115"/>
        <v>2</v>
      </c>
    </row>
    <row r="813" spans="1:51" ht="24.75" customHeight="1" x14ac:dyDescent="0.15">
      <c r="A813" s="629"/>
      <c r="B813" s="630"/>
      <c r="C813" s="630"/>
      <c r="D813" s="630"/>
      <c r="E813" s="630"/>
      <c r="F813" s="631"/>
      <c r="G813" s="593" t="s">
        <v>858</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859</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95"/>
      <c r="AY813">
        <f>COUNTA($G$815,$AC$815)</f>
        <v>2</v>
      </c>
    </row>
    <row r="814" spans="1:51" ht="24.75" customHeight="1" x14ac:dyDescent="0.15">
      <c r="A814" s="629"/>
      <c r="B814" s="630"/>
      <c r="C814" s="630"/>
      <c r="D814" s="630"/>
      <c r="E814" s="630"/>
      <c r="F814" s="631"/>
      <c r="G814" s="814" t="s">
        <v>17</v>
      </c>
      <c r="H814" s="666"/>
      <c r="I814" s="666"/>
      <c r="J814" s="666"/>
      <c r="K814" s="666"/>
      <c r="L814" s="665" t="s">
        <v>18</v>
      </c>
      <c r="M814" s="666"/>
      <c r="N814" s="666"/>
      <c r="O814" s="666"/>
      <c r="P814" s="666"/>
      <c r="Q814" s="666"/>
      <c r="R814" s="666"/>
      <c r="S814" s="666"/>
      <c r="T814" s="666"/>
      <c r="U814" s="666"/>
      <c r="V814" s="666"/>
      <c r="W814" s="666"/>
      <c r="X814" s="667"/>
      <c r="Y814" s="651" t="s">
        <v>19</v>
      </c>
      <c r="Z814" s="652"/>
      <c r="AA814" s="652"/>
      <c r="AB814" s="800"/>
      <c r="AC814" s="814" t="s">
        <v>17</v>
      </c>
      <c r="AD814" s="666"/>
      <c r="AE814" s="666"/>
      <c r="AF814" s="666"/>
      <c r="AG814" s="666"/>
      <c r="AH814" s="665" t="s">
        <v>18</v>
      </c>
      <c r="AI814" s="666"/>
      <c r="AJ814" s="666"/>
      <c r="AK814" s="666"/>
      <c r="AL814" s="666"/>
      <c r="AM814" s="666"/>
      <c r="AN814" s="666"/>
      <c r="AO814" s="666"/>
      <c r="AP814" s="666"/>
      <c r="AQ814" s="666"/>
      <c r="AR814" s="666"/>
      <c r="AS814" s="666"/>
      <c r="AT814" s="667"/>
      <c r="AU814" s="651" t="s">
        <v>19</v>
      </c>
      <c r="AV814" s="652"/>
      <c r="AW814" s="652"/>
      <c r="AX814" s="653"/>
      <c r="AY814">
        <f>$AY$813</f>
        <v>2</v>
      </c>
    </row>
    <row r="815" spans="1:51" ht="24.75" customHeight="1" x14ac:dyDescent="0.15">
      <c r="A815" s="629"/>
      <c r="B815" s="630"/>
      <c r="C815" s="630"/>
      <c r="D815" s="630"/>
      <c r="E815" s="630"/>
      <c r="F815" s="631"/>
      <c r="G815" s="668" t="s">
        <v>853</v>
      </c>
      <c r="H815" s="669"/>
      <c r="I815" s="669"/>
      <c r="J815" s="669"/>
      <c r="K815" s="670"/>
      <c r="L815" s="662" t="s">
        <v>900</v>
      </c>
      <c r="M815" s="663"/>
      <c r="N815" s="663"/>
      <c r="O815" s="663"/>
      <c r="P815" s="663"/>
      <c r="Q815" s="663"/>
      <c r="R815" s="663"/>
      <c r="S815" s="663"/>
      <c r="T815" s="663"/>
      <c r="U815" s="663"/>
      <c r="V815" s="663"/>
      <c r="W815" s="663"/>
      <c r="X815" s="664"/>
      <c r="Y815" s="382">
        <v>1</v>
      </c>
      <c r="Z815" s="383"/>
      <c r="AA815" s="383"/>
      <c r="AB815" s="804"/>
      <c r="AC815" s="668" t="s">
        <v>860</v>
      </c>
      <c r="AD815" s="669"/>
      <c r="AE815" s="669"/>
      <c r="AF815" s="669"/>
      <c r="AG815" s="670"/>
      <c r="AH815" s="662" t="s">
        <v>861</v>
      </c>
      <c r="AI815" s="663"/>
      <c r="AJ815" s="663"/>
      <c r="AK815" s="663"/>
      <c r="AL815" s="663"/>
      <c r="AM815" s="663"/>
      <c r="AN815" s="663"/>
      <c r="AO815" s="663"/>
      <c r="AP815" s="663"/>
      <c r="AQ815" s="663"/>
      <c r="AR815" s="663"/>
      <c r="AS815" s="663"/>
      <c r="AT815" s="664"/>
      <c r="AU815" s="382">
        <v>1</v>
      </c>
      <c r="AV815" s="383"/>
      <c r="AW815" s="383"/>
      <c r="AX815" s="384"/>
      <c r="AY815">
        <f t="shared" ref="AY815:AY825" si="116">$AY$813</f>
        <v>2</v>
      </c>
    </row>
    <row r="816" spans="1:51" ht="24.75" customHeight="1" x14ac:dyDescent="0.15">
      <c r="A816" s="629"/>
      <c r="B816" s="630"/>
      <c r="C816" s="630"/>
      <c r="D816" s="630"/>
      <c r="E816" s="630"/>
      <c r="F816" s="631"/>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t="s">
        <v>901</v>
      </c>
      <c r="AD816" s="838"/>
      <c r="AE816" s="838"/>
      <c r="AF816" s="838"/>
      <c r="AG816" s="839"/>
      <c r="AH816" s="596" t="s">
        <v>862</v>
      </c>
      <c r="AI816" s="597"/>
      <c r="AJ816" s="597"/>
      <c r="AK816" s="597"/>
      <c r="AL816" s="597"/>
      <c r="AM816" s="597"/>
      <c r="AN816" s="597"/>
      <c r="AO816" s="597"/>
      <c r="AP816" s="597"/>
      <c r="AQ816" s="597"/>
      <c r="AR816" s="597"/>
      <c r="AS816" s="597"/>
      <c r="AT816" s="598"/>
      <c r="AU816" s="599">
        <v>1</v>
      </c>
      <c r="AV816" s="600"/>
      <c r="AW816" s="600"/>
      <c r="AX816" s="601"/>
      <c r="AY816">
        <f t="shared" si="116"/>
        <v>2</v>
      </c>
    </row>
    <row r="817" spans="1:51" ht="24.75" customHeight="1" x14ac:dyDescent="0.15">
      <c r="A817" s="629"/>
      <c r="B817" s="630"/>
      <c r="C817" s="630"/>
      <c r="D817" s="630"/>
      <c r="E817" s="630"/>
      <c r="F817" s="631"/>
      <c r="G817" s="604"/>
      <c r="H817" s="605"/>
      <c r="I817" s="605"/>
      <c r="J817" s="605"/>
      <c r="K817" s="606"/>
      <c r="L817" s="596"/>
      <c r="M817" s="597"/>
      <c r="N817" s="597"/>
      <c r="O817" s="597"/>
      <c r="P817" s="597"/>
      <c r="Q817" s="597"/>
      <c r="R817" s="597"/>
      <c r="S817" s="597"/>
      <c r="T817" s="597"/>
      <c r="U817" s="597"/>
      <c r="V817" s="597"/>
      <c r="W817" s="597"/>
      <c r="X817" s="598"/>
      <c r="Y817" s="599"/>
      <c r="Z817" s="600"/>
      <c r="AA817" s="600"/>
      <c r="AB817" s="610"/>
      <c r="AC817" s="604" t="s">
        <v>893</v>
      </c>
      <c r="AD817" s="605"/>
      <c r="AE817" s="605"/>
      <c r="AF817" s="605"/>
      <c r="AG817" s="606"/>
      <c r="AH817" s="596" t="s">
        <v>894</v>
      </c>
      <c r="AI817" s="597"/>
      <c r="AJ817" s="597"/>
      <c r="AK817" s="597"/>
      <c r="AL817" s="597"/>
      <c r="AM817" s="597"/>
      <c r="AN817" s="597"/>
      <c r="AO817" s="597"/>
      <c r="AP817" s="597"/>
      <c r="AQ817" s="597"/>
      <c r="AR817" s="597"/>
      <c r="AS817" s="597"/>
      <c r="AT817" s="598"/>
      <c r="AU817" s="599">
        <v>0.9</v>
      </c>
      <c r="AV817" s="600"/>
      <c r="AW817" s="600"/>
      <c r="AX817" s="601"/>
      <c r="AY817">
        <f t="shared" si="116"/>
        <v>2</v>
      </c>
    </row>
    <row r="818" spans="1:51" ht="24.75" customHeight="1" x14ac:dyDescent="0.15">
      <c r="A818" s="629"/>
      <c r="B818" s="630"/>
      <c r="C818" s="630"/>
      <c r="D818" s="630"/>
      <c r="E818" s="630"/>
      <c r="F818" s="631"/>
      <c r="G818" s="604"/>
      <c r="H818" s="605"/>
      <c r="I818" s="605"/>
      <c r="J818" s="605"/>
      <c r="K818" s="606"/>
      <c r="L818" s="596"/>
      <c r="M818" s="597"/>
      <c r="N818" s="597"/>
      <c r="O818" s="597"/>
      <c r="P818" s="597"/>
      <c r="Q818" s="597"/>
      <c r="R818" s="597"/>
      <c r="S818" s="597"/>
      <c r="T818" s="597"/>
      <c r="U818" s="597"/>
      <c r="V818" s="597"/>
      <c r="W818" s="597"/>
      <c r="X818" s="598"/>
      <c r="Y818" s="599"/>
      <c r="Z818" s="600"/>
      <c r="AA818" s="600"/>
      <c r="AB818" s="610"/>
      <c r="AC818" s="604" t="s">
        <v>895</v>
      </c>
      <c r="AD818" s="605"/>
      <c r="AE818" s="605"/>
      <c r="AF818" s="605"/>
      <c r="AG818" s="606"/>
      <c r="AH818" s="596" t="s">
        <v>896</v>
      </c>
      <c r="AI818" s="597"/>
      <c r="AJ818" s="597"/>
      <c r="AK818" s="597"/>
      <c r="AL818" s="597"/>
      <c r="AM818" s="597"/>
      <c r="AN818" s="597"/>
      <c r="AO818" s="597"/>
      <c r="AP818" s="597"/>
      <c r="AQ818" s="597"/>
      <c r="AR818" s="597"/>
      <c r="AS818" s="597"/>
      <c r="AT818" s="598"/>
      <c r="AU818" s="599">
        <v>0.8</v>
      </c>
      <c r="AV818" s="600"/>
      <c r="AW818" s="600"/>
      <c r="AX818" s="601"/>
      <c r="AY818">
        <f t="shared" si="116"/>
        <v>2</v>
      </c>
    </row>
    <row r="819" spans="1:51" ht="24.75" customHeight="1" x14ac:dyDescent="0.15">
      <c r="A819" s="629"/>
      <c r="B819" s="630"/>
      <c r="C819" s="630"/>
      <c r="D819" s="630"/>
      <c r="E819" s="630"/>
      <c r="F819" s="631"/>
      <c r="G819" s="604"/>
      <c r="H819" s="605"/>
      <c r="I819" s="605"/>
      <c r="J819" s="605"/>
      <c r="K819" s="606"/>
      <c r="L819" s="596"/>
      <c r="M819" s="597"/>
      <c r="N819" s="597"/>
      <c r="O819" s="597"/>
      <c r="P819" s="597"/>
      <c r="Q819" s="597"/>
      <c r="R819" s="597"/>
      <c r="S819" s="597"/>
      <c r="T819" s="597"/>
      <c r="U819" s="597"/>
      <c r="V819" s="597"/>
      <c r="W819" s="597"/>
      <c r="X819" s="598"/>
      <c r="Y819" s="599"/>
      <c r="Z819" s="600"/>
      <c r="AA819" s="600"/>
      <c r="AB819" s="610"/>
      <c r="AC819" s="604" t="s">
        <v>897</v>
      </c>
      <c r="AD819" s="605"/>
      <c r="AE819" s="605"/>
      <c r="AF819" s="605"/>
      <c r="AG819" s="606"/>
      <c r="AH819" s="596" t="s">
        <v>898</v>
      </c>
      <c r="AI819" s="597"/>
      <c r="AJ819" s="597"/>
      <c r="AK819" s="597"/>
      <c r="AL819" s="597"/>
      <c r="AM819" s="597"/>
      <c r="AN819" s="597"/>
      <c r="AO819" s="597"/>
      <c r="AP819" s="597"/>
      <c r="AQ819" s="597"/>
      <c r="AR819" s="597"/>
      <c r="AS819" s="597"/>
      <c r="AT819" s="598"/>
      <c r="AU819" s="599">
        <v>0.4</v>
      </c>
      <c r="AV819" s="600"/>
      <c r="AW819" s="600"/>
      <c r="AX819" s="601"/>
      <c r="AY819">
        <f t="shared" si="116"/>
        <v>2</v>
      </c>
    </row>
    <row r="820" spans="1:51" ht="24.75" customHeight="1" x14ac:dyDescent="0.15">
      <c r="A820" s="629"/>
      <c r="B820" s="630"/>
      <c r="C820" s="630"/>
      <c r="D820" s="630"/>
      <c r="E820" s="630"/>
      <c r="F820" s="631"/>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0"/>
      <c r="AC820" s="604" t="s">
        <v>902</v>
      </c>
      <c r="AD820" s="605"/>
      <c r="AE820" s="605"/>
      <c r="AF820" s="605"/>
      <c r="AG820" s="606"/>
      <c r="AH820" s="596" t="s">
        <v>903</v>
      </c>
      <c r="AI820" s="597"/>
      <c r="AJ820" s="597"/>
      <c r="AK820" s="597"/>
      <c r="AL820" s="597"/>
      <c r="AM820" s="597"/>
      <c r="AN820" s="597"/>
      <c r="AO820" s="597"/>
      <c r="AP820" s="597"/>
      <c r="AQ820" s="597"/>
      <c r="AR820" s="597"/>
      <c r="AS820" s="597"/>
      <c r="AT820" s="598"/>
      <c r="AU820" s="599">
        <v>0.3</v>
      </c>
      <c r="AV820" s="600"/>
      <c r="AW820" s="600"/>
      <c r="AX820" s="601"/>
      <c r="AY820">
        <f t="shared" si="116"/>
        <v>2</v>
      </c>
    </row>
    <row r="821" spans="1:51" ht="24.75" customHeight="1" x14ac:dyDescent="0.15">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116"/>
        <v>2</v>
      </c>
    </row>
    <row r="822" spans="1:51" ht="24.75" hidden="1" customHeight="1" x14ac:dyDescent="0.15">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116"/>
        <v>2</v>
      </c>
    </row>
    <row r="823" spans="1:51" ht="24.75" hidden="1" customHeight="1" x14ac:dyDescent="0.15">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116"/>
        <v>2</v>
      </c>
    </row>
    <row r="824" spans="1:51" ht="24.75" hidden="1" customHeight="1" x14ac:dyDescent="0.15">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116"/>
        <v>2</v>
      </c>
    </row>
    <row r="825" spans="1:51" ht="24.75" customHeight="1" thickBot="1" x14ac:dyDescent="0.2">
      <c r="A825" s="629"/>
      <c r="B825" s="630"/>
      <c r="C825" s="630"/>
      <c r="D825" s="630"/>
      <c r="E825" s="630"/>
      <c r="F825" s="631"/>
      <c r="G825" s="825" t="s">
        <v>20</v>
      </c>
      <c r="H825" s="826"/>
      <c r="I825" s="826"/>
      <c r="J825" s="826"/>
      <c r="K825" s="826"/>
      <c r="L825" s="827"/>
      <c r="M825" s="828"/>
      <c r="N825" s="828"/>
      <c r="O825" s="828"/>
      <c r="P825" s="828"/>
      <c r="Q825" s="828"/>
      <c r="R825" s="828"/>
      <c r="S825" s="828"/>
      <c r="T825" s="828"/>
      <c r="U825" s="828"/>
      <c r="V825" s="828"/>
      <c r="W825" s="828"/>
      <c r="X825" s="829"/>
      <c r="Y825" s="830">
        <f>SUM(Y815:AB824)</f>
        <v>1</v>
      </c>
      <c r="Z825" s="831"/>
      <c r="AA825" s="831"/>
      <c r="AB825" s="832"/>
      <c r="AC825" s="825" t="s">
        <v>20</v>
      </c>
      <c r="AD825" s="826"/>
      <c r="AE825" s="826"/>
      <c r="AF825" s="826"/>
      <c r="AG825" s="826"/>
      <c r="AH825" s="827"/>
      <c r="AI825" s="828"/>
      <c r="AJ825" s="828"/>
      <c r="AK825" s="828"/>
      <c r="AL825" s="828"/>
      <c r="AM825" s="828"/>
      <c r="AN825" s="828"/>
      <c r="AO825" s="828"/>
      <c r="AP825" s="828"/>
      <c r="AQ825" s="828"/>
      <c r="AR825" s="828"/>
      <c r="AS825" s="828"/>
      <c r="AT825" s="829"/>
      <c r="AU825" s="830">
        <f>SUM(AU815:AX824)</f>
        <v>4.4000000000000004</v>
      </c>
      <c r="AV825" s="831"/>
      <c r="AW825" s="831"/>
      <c r="AX825" s="833"/>
      <c r="AY825">
        <f t="shared" si="116"/>
        <v>2</v>
      </c>
    </row>
    <row r="826" spans="1:51" ht="24.75" customHeight="1" x14ac:dyDescent="0.15">
      <c r="A826" s="629"/>
      <c r="B826" s="630"/>
      <c r="C826" s="630"/>
      <c r="D826" s="630"/>
      <c r="E826" s="630"/>
      <c r="F826" s="631"/>
      <c r="G826" s="593" t="s">
        <v>863</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181</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95"/>
      <c r="AY826">
        <f>COUNTA($G$828,$AC$828)</f>
        <v>1</v>
      </c>
    </row>
    <row r="827" spans="1:51" ht="24.75" customHeight="1" x14ac:dyDescent="0.15">
      <c r="A827" s="629"/>
      <c r="B827" s="630"/>
      <c r="C827" s="630"/>
      <c r="D827" s="630"/>
      <c r="E827" s="630"/>
      <c r="F827" s="631"/>
      <c r="G827" s="814" t="s">
        <v>17</v>
      </c>
      <c r="H827" s="666"/>
      <c r="I827" s="666"/>
      <c r="J827" s="666"/>
      <c r="K827" s="666"/>
      <c r="L827" s="665" t="s">
        <v>18</v>
      </c>
      <c r="M827" s="666"/>
      <c r="N827" s="666"/>
      <c r="O827" s="666"/>
      <c r="P827" s="666"/>
      <c r="Q827" s="666"/>
      <c r="R827" s="666"/>
      <c r="S827" s="666"/>
      <c r="T827" s="666"/>
      <c r="U827" s="666"/>
      <c r="V827" s="666"/>
      <c r="W827" s="666"/>
      <c r="X827" s="667"/>
      <c r="Y827" s="651" t="s">
        <v>19</v>
      </c>
      <c r="Z827" s="652"/>
      <c r="AA827" s="652"/>
      <c r="AB827" s="800"/>
      <c r="AC827" s="814" t="s">
        <v>17</v>
      </c>
      <c r="AD827" s="666"/>
      <c r="AE827" s="666"/>
      <c r="AF827" s="666"/>
      <c r="AG827" s="666"/>
      <c r="AH827" s="665" t="s">
        <v>18</v>
      </c>
      <c r="AI827" s="666"/>
      <c r="AJ827" s="666"/>
      <c r="AK827" s="666"/>
      <c r="AL827" s="666"/>
      <c r="AM827" s="666"/>
      <c r="AN827" s="666"/>
      <c r="AO827" s="666"/>
      <c r="AP827" s="666"/>
      <c r="AQ827" s="666"/>
      <c r="AR827" s="666"/>
      <c r="AS827" s="666"/>
      <c r="AT827" s="667"/>
      <c r="AU827" s="651" t="s">
        <v>19</v>
      </c>
      <c r="AV827" s="652"/>
      <c r="AW827" s="652"/>
      <c r="AX827" s="653"/>
      <c r="AY827">
        <f>$AY$826</f>
        <v>1</v>
      </c>
    </row>
    <row r="828" spans="1:51" s="16" customFormat="1" ht="24.75" customHeight="1" x14ac:dyDescent="0.15">
      <c r="A828" s="629"/>
      <c r="B828" s="630"/>
      <c r="C828" s="630"/>
      <c r="D828" s="630"/>
      <c r="E828" s="630"/>
      <c r="F828" s="631"/>
      <c r="G828" s="668" t="s">
        <v>865</v>
      </c>
      <c r="H828" s="669"/>
      <c r="I828" s="669"/>
      <c r="J828" s="669"/>
      <c r="K828" s="670"/>
      <c r="L828" s="662" t="s">
        <v>866</v>
      </c>
      <c r="M828" s="663"/>
      <c r="N828" s="663"/>
      <c r="O828" s="663"/>
      <c r="P828" s="663"/>
      <c r="Q828" s="663"/>
      <c r="R828" s="663"/>
      <c r="S828" s="663"/>
      <c r="T828" s="663"/>
      <c r="U828" s="663"/>
      <c r="V828" s="663"/>
      <c r="W828" s="663"/>
      <c r="X828" s="664"/>
      <c r="Y828" s="382">
        <v>1</v>
      </c>
      <c r="Z828" s="383"/>
      <c r="AA828" s="383"/>
      <c r="AB828" s="804"/>
      <c r="AC828" s="668"/>
      <c r="AD828" s="669"/>
      <c r="AE828" s="669"/>
      <c r="AF828" s="669"/>
      <c r="AG828" s="670"/>
      <c r="AH828" s="662"/>
      <c r="AI828" s="663"/>
      <c r="AJ828" s="663"/>
      <c r="AK828" s="663"/>
      <c r="AL828" s="663"/>
      <c r="AM828" s="663"/>
      <c r="AN828" s="663"/>
      <c r="AO828" s="663"/>
      <c r="AP828" s="663"/>
      <c r="AQ828" s="663"/>
      <c r="AR828" s="663"/>
      <c r="AS828" s="663"/>
      <c r="AT828" s="664"/>
      <c r="AU828" s="382"/>
      <c r="AV828" s="383"/>
      <c r="AW828" s="383"/>
      <c r="AX828" s="384"/>
      <c r="AY828">
        <f t="shared" ref="AY828:AY838" si="117">$AY$826</f>
        <v>1</v>
      </c>
    </row>
    <row r="829" spans="1:51" ht="24.75" customHeight="1" x14ac:dyDescent="0.15">
      <c r="A829" s="629"/>
      <c r="B829" s="630"/>
      <c r="C829" s="630"/>
      <c r="D829" s="630"/>
      <c r="E829" s="630"/>
      <c r="F829" s="631"/>
      <c r="G829" s="604" t="s">
        <v>864</v>
      </c>
      <c r="H829" s="605"/>
      <c r="I829" s="605"/>
      <c r="J829" s="605"/>
      <c r="K829" s="606"/>
      <c r="L829" s="596" t="s">
        <v>867</v>
      </c>
      <c r="M829" s="597"/>
      <c r="N829" s="597"/>
      <c r="O829" s="597"/>
      <c r="P829" s="597"/>
      <c r="Q829" s="597"/>
      <c r="R829" s="597"/>
      <c r="S829" s="597"/>
      <c r="T829" s="597"/>
      <c r="U829" s="597"/>
      <c r="V829" s="597"/>
      <c r="W829" s="597"/>
      <c r="X829" s="598"/>
      <c r="Y829" s="599">
        <v>0.8</v>
      </c>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c r="AY829">
        <f t="shared" si="117"/>
        <v>1</v>
      </c>
    </row>
    <row r="830" spans="1:51" ht="24.75" customHeight="1" x14ac:dyDescent="0.15">
      <c r="A830" s="629"/>
      <c r="B830" s="630"/>
      <c r="C830" s="630"/>
      <c r="D830" s="630"/>
      <c r="E830" s="630"/>
      <c r="F830" s="631"/>
      <c r="G830" s="604" t="s">
        <v>864</v>
      </c>
      <c r="H830" s="605"/>
      <c r="I830" s="605"/>
      <c r="J830" s="605"/>
      <c r="K830" s="606"/>
      <c r="L830" s="596" t="s">
        <v>868</v>
      </c>
      <c r="M830" s="597"/>
      <c r="N830" s="597"/>
      <c r="O830" s="597"/>
      <c r="P830" s="597"/>
      <c r="Q830" s="597"/>
      <c r="R830" s="597"/>
      <c r="S830" s="597"/>
      <c r="T830" s="597"/>
      <c r="U830" s="597"/>
      <c r="V830" s="597"/>
      <c r="W830" s="597"/>
      <c r="X830" s="598"/>
      <c r="Y830" s="599">
        <v>0.7</v>
      </c>
      <c r="Z830" s="600"/>
      <c r="AA830" s="600"/>
      <c r="AB830" s="610"/>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c r="AY830">
        <f t="shared" si="117"/>
        <v>1</v>
      </c>
    </row>
    <row r="831" spans="1:51" ht="24.75" customHeight="1" x14ac:dyDescent="0.15">
      <c r="A831" s="629"/>
      <c r="B831" s="630"/>
      <c r="C831" s="630"/>
      <c r="D831" s="630"/>
      <c r="E831" s="630"/>
      <c r="F831" s="631"/>
      <c r="G831" s="604" t="s">
        <v>864</v>
      </c>
      <c r="H831" s="605"/>
      <c r="I831" s="605"/>
      <c r="J831" s="605"/>
      <c r="K831" s="606"/>
      <c r="L831" s="596" t="s">
        <v>869</v>
      </c>
      <c r="M831" s="597"/>
      <c r="N831" s="597"/>
      <c r="O831" s="597"/>
      <c r="P831" s="597"/>
      <c r="Q831" s="597"/>
      <c r="R831" s="597"/>
      <c r="S831" s="597"/>
      <c r="T831" s="597"/>
      <c r="U831" s="597"/>
      <c r="V831" s="597"/>
      <c r="W831" s="597"/>
      <c r="X831" s="598"/>
      <c r="Y831" s="599">
        <v>0.6</v>
      </c>
      <c r="Z831" s="600"/>
      <c r="AA831" s="600"/>
      <c r="AB831" s="610"/>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601"/>
      <c r="AY831">
        <f t="shared" si="117"/>
        <v>1</v>
      </c>
    </row>
    <row r="832" spans="1:51" ht="24.75" customHeight="1" x14ac:dyDescent="0.15">
      <c r="A832" s="629"/>
      <c r="B832" s="630"/>
      <c r="C832" s="630"/>
      <c r="D832" s="630"/>
      <c r="E832" s="630"/>
      <c r="F832" s="631"/>
      <c r="G832" s="604" t="s">
        <v>864</v>
      </c>
      <c r="H832" s="605"/>
      <c r="I832" s="605"/>
      <c r="J832" s="605"/>
      <c r="K832" s="606"/>
      <c r="L832" s="596" t="s">
        <v>870</v>
      </c>
      <c r="M832" s="597"/>
      <c r="N832" s="597"/>
      <c r="O832" s="597"/>
      <c r="P832" s="597"/>
      <c r="Q832" s="597"/>
      <c r="R832" s="597"/>
      <c r="S832" s="597"/>
      <c r="T832" s="597"/>
      <c r="U832" s="597"/>
      <c r="V832" s="597"/>
      <c r="W832" s="597"/>
      <c r="X832" s="598"/>
      <c r="Y832" s="599">
        <v>0.2</v>
      </c>
      <c r="Z832" s="600"/>
      <c r="AA832" s="600"/>
      <c r="AB832" s="610"/>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117"/>
        <v>1</v>
      </c>
    </row>
    <row r="833" spans="1:51" ht="24.75" customHeight="1" x14ac:dyDescent="0.15">
      <c r="A833" s="629"/>
      <c r="B833" s="630"/>
      <c r="C833" s="630"/>
      <c r="D833" s="630"/>
      <c r="E833" s="630"/>
      <c r="F833" s="631"/>
      <c r="G833" s="604" t="s">
        <v>864</v>
      </c>
      <c r="H833" s="605"/>
      <c r="I833" s="605"/>
      <c r="J833" s="605"/>
      <c r="K833" s="606"/>
      <c r="L833" s="596" t="s">
        <v>871</v>
      </c>
      <c r="M833" s="597"/>
      <c r="N833" s="597"/>
      <c r="O833" s="597"/>
      <c r="P833" s="597"/>
      <c r="Q833" s="597"/>
      <c r="R833" s="597"/>
      <c r="S833" s="597"/>
      <c r="T833" s="597"/>
      <c r="U833" s="597"/>
      <c r="V833" s="597"/>
      <c r="W833" s="597"/>
      <c r="X833" s="598"/>
      <c r="Y833" s="599">
        <v>0.2</v>
      </c>
      <c r="Z833" s="600"/>
      <c r="AA833" s="600"/>
      <c r="AB833" s="610"/>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117"/>
        <v>1</v>
      </c>
    </row>
    <row r="834" spans="1:51" ht="24.75" customHeight="1" x14ac:dyDescent="0.15">
      <c r="A834" s="629"/>
      <c r="B834" s="630"/>
      <c r="C834" s="630"/>
      <c r="D834" s="630"/>
      <c r="E834" s="630"/>
      <c r="F834" s="631"/>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0"/>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117"/>
        <v>1</v>
      </c>
    </row>
    <row r="835" spans="1:51" ht="24.75" hidden="1" customHeight="1" x14ac:dyDescent="0.15">
      <c r="A835" s="629"/>
      <c r="B835" s="630"/>
      <c r="C835" s="630"/>
      <c r="D835" s="630"/>
      <c r="E835" s="630"/>
      <c r="F835" s="631"/>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0"/>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117"/>
        <v>1</v>
      </c>
    </row>
    <row r="836" spans="1:51" ht="24.75" hidden="1" customHeight="1" x14ac:dyDescent="0.15">
      <c r="A836" s="629"/>
      <c r="B836" s="630"/>
      <c r="C836" s="630"/>
      <c r="D836" s="630"/>
      <c r="E836" s="630"/>
      <c r="F836" s="631"/>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0"/>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117"/>
        <v>1</v>
      </c>
    </row>
    <row r="837" spans="1:51" ht="24.75" hidden="1" customHeight="1" x14ac:dyDescent="0.15">
      <c r="A837" s="629"/>
      <c r="B837" s="630"/>
      <c r="C837" s="630"/>
      <c r="D837" s="630"/>
      <c r="E837" s="630"/>
      <c r="F837" s="631"/>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0"/>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117"/>
        <v>1</v>
      </c>
    </row>
    <row r="838" spans="1:51" ht="24.75" customHeight="1" x14ac:dyDescent="0.15">
      <c r="A838" s="629"/>
      <c r="B838" s="630"/>
      <c r="C838" s="630"/>
      <c r="D838" s="630"/>
      <c r="E838" s="630"/>
      <c r="F838" s="631"/>
      <c r="G838" s="825" t="s">
        <v>20</v>
      </c>
      <c r="H838" s="826"/>
      <c r="I838" s="826"/>
      <c r="J838" s="826"/>
      <c r="K838" s="826"/>
      <c r="L838" s="827"/>
      <c r="M838" s="828"/>
      <c r="N838" s="828"/>
      <c r="O838" s="828"/>
      <c r="P838" s="828"/>
      <c r="Q838" s="828"/>
      <c r="R838" s="828"/>
      <c r="S838" s="828"/>
      <c r="T838" s="828"/>
      <c r="U838" s="828"/>
      <c r="V838" s="828"/>
      <c r="W838" s="828"/>
      <c r="X838" s="829"/>
      <c r="Y838" s="830">
        <f>SUM(Y828:AB837)</f>
        <v>3.5000000000000004</v>
      </c>
      <c r="Z838" s="831"/>
      <c r="AA838" s="831"/>
      <c r="AB838" s="832"/>
      <c r="AC838" s="825" t="s">
        <v>20</v>
      </c>
      <c r="AD838" s="826"/>
      <c r="AE838" s="826"/>
      <c r="AF838" s="826"/>
      <c r="AG838" s="826"/>
      <c r="AH838" s="827"/>
      <c r="AI838" s="828"/>
      <c r="AJ838" s="828"/>
      <c r="AK838" s="828"/>
      <c r="AL838" s="828"/>
      <c r="AM838" s="828"/>
      <c r="AN838" s="828"/>
      <c r="AO838" s="828"/>
      <c r="AP838" s="828"/>
      <c r="AQ838" s="828"/>
      <c r="AR838" s="828"/>
      <c r="AS838" s="828"/>
      <c r="AT838" s="829"/>
      <c r="AU838" s="830">
        <f>SUM(AU828:AX837)</f>
        <v>0</v>
      </c>
      <c r="AV838" s="831"/>
      <c r="AW838" s="831"/>
      <c r="AX838" s="833"/>
      <c r="AY838">
        <f t="shared" si="117"/>
        <v>1</v>
      </c>
    </row>
    <row r="839" spans="1:51" ht="24.75" customHeight="1" thickBot="1" x14ac:dyDescent="0.2">
      <c r="A839" s="905" t="s">
        <v>148</v>
      </c>
      <c r="B839" s="906"/>
      <c r="C839" s="906"/>
      <c r="D839" s="906"/>
      <c r="E839" s="906"/>
      <c r="F839" s="906"/>
      <c r="G839" s="906"/>
      <c r="H839" s="906"/>
      <c r="I839" s="906"/>
      <c r="J839" s="906"/>
      <c r="K839" s="906"/>
      <c r="L839" s="906"/>
      <c r="M839" s="906"/>
      <c r="N839" s="906"/>
      <c r="O839" s="906"/>
      <c r="P839" s="906"/>
      <c r="Q839" s="906"/>
      <c r="R839" s="906"/>
      <c r="S839" s="906"/>
      <c r="T839" s="906"/>
      <c r="U839" s="906"/>
      <c r="V839" s="906"/>
      <c r="W839" s="906"/>
      <c r="X839" s="906"/>
      <c r="Y839" s="906"/>
      <c r="Z839" s="906"/>
      <c r="AA839" s="906"/>
      <c r="AB839" s="906"/>
      <c r="AC839" s="906"/>
      <c r="AD839" s="906"/>
      <c r="AE839" s="906"/>
      <c r="AF839" s="906"/>
      <c r="AG839" s="906"/>
      <c r="AH839" s="906"/>
      <c r="AI839" s="906"/>
      <c r="AJ839" s="906"/>
      <c r="AK839" s="907"/>
      <c r="AL839" s="275" t="s">
        <v>339</v>
      </c>
      <c r="AM839" s="276"/>
      <c r="AN839" s="276"/>
      <c r="AO839" s="102" t="s">
        <v>337</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356</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296</v>
      </c>
      <c r="K844" s="361"/>
      <c r="L844" s="361"/>
      <c r="M844" s="361"/>
      <c r="N844" s="361"/>
      <c r="O844" s="361"/>
      <c r="P844" s="247" t="s">
        <v>244</v>
      </c>
      <c r="Q844" s="247"/>
      <c r="R844" s="247"/>
      <c r="S844" s="247"/>
      <c r="T844" s="247"/>
      <c r="U844" s="247"/>
      <c r="V844" s="247"/>
      <c r="W844" s="247"/>
      <c r="X844" s="247"/>
      <c r="Y844" s="362" t="s">
        <v>294</v>
      </c>
      <c r="Z844" s="363"/>
      <c r="AA844" s="363"/>
      <c r="AB844" s="363"/>
      <c r="AC844" s="152" t="s">
        <v>333</v>
      </c>
      <c r="AD844" s="152"/>
      <c r="AE844" s="152"/>
      <c r="AF844" s="152"/>
      <c r="AG844" s="152"/>
      <c r="AH844" s="362" t="s">
        <v>362</v>
      </c>
      <c r="AI844" s="360"/>
      <c r="AJ844" s="360"/>
      <c r="AK844" s="360"/>
      <c r="AL844" s="360" t="s">
        <v>21</v>
      </c>
      <c r="AM844" s="360"/>
      <c r="AN844" s="360"/>
      <c r="AO844" s="364"/>
      <c r="AP844" s="365" t="s">
        <v>297</v>
      </c>
      <c r="AQ844" s="365"/>
      <c r="AR844" s="365"/>
      <c r="AS844" s="365"/>
      <c r="AT844" s="365"/>
      <c r="AU844" s="365"/>
      <c r="AV844" s="365"/>
      <c r="AW844" s="365"/>
      <c r="AX844" s="365"/>
    </row>
    <row r="845" spans="1:51" ht="30" customHeight="1" x14ac:dyDescent="0.15">
      <c r="A845" s="370">
        <v>1</v>
      </c>
      <c r="B845" s="370">
        <v>1</v>
      </c>
      <c r="C845" s="358" t="s">
        <v>795</v>
      </c>
      <c r="D845" s="343"/>
      <c r="E845" s="343"/>
      <c r="F845" s="343"/>
      <c r="G845" s="343"/>
      <c r="H845" s="343"/>
      <c r="I845" s="343"/>
      <c r="J845" s="344">
        <v>2010401017243</v>
      </c>
      <c r="K845" s="345"/>
      <c r="L845" s="345"/>
      <c r="M845" s="345"/>
      <c r="N845" s="345"/>
      <c r="O845" s="345"/>
      <c r="P845" s="359" t="s">
        <v>796</v>
      </c>
      <c r="Q845" s="346"/>
      <c r="R845" s="346"/>
      <c r="S845" s="346"/>
      <c r="T845" s="346"/>
      <c r="U845" s="346"/>
      <c r="V845" s="346"/>
      <c r="W845" s="346"/>
      <c r="X845" s="346"/>
      <c r="Y845" s="347">
        <v>92</v>
      </c>
      <c r="Z845" s="348"/>
      <c r="AA845" s="348"/>
      <c r="AB845" s="349"/>
      <c r="AC845" s="350" t="s">
        <v>374</v>
      </c>
      <c r="AD845" s="351"/>
      <c r="AE845" s="351"/>
      <c r="AF845" s="351"/>
      <c r="AG845" s="351"/>
      <c r="AH845" s="366">
        <v>1</v>
      </c>
      <c r="AI845" s="367"/>
      <c r="AJ845" s="367"/>
      <c r="AK845" s="367"/>
      <c r="AL845" s="354">
        <v>100</v>
      </c>
      <c r="AM845" s="355"/>
      <c r="AN845" s="355"/>
      <c r="AO845" s="356"/>
      <c r="AP845" s="357"/>
      <c r="AQ845" s="357"/>
      <c r="AR845" s="357"/>
      <c r="AS845" s="357"/>
      <c r="AT845" s="357"/>
      <c r="AU845" s="357"/>
      <c r="AV845" s="357"/>
      <c r="AW845" s="357"/>
      <c r="AX845" s="357"/>
    </row>
    <row r="846" spans="1:51" ht="30" hidden="1" customHeight="1" x14ac:dyDescent="0.15">
      <c r="A846" s="370">
        <v>2</v>
      </c>
      <c r="B846" s="370">
        <v>1</v>
      </c>
      <c r="C846" s="358"/>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1"/>
      <c r="AE846" s="351"/>
      <c r="AF846" s="351"/>
      <c r="AG846" s="351"/>
      <c r="AH846" s="366"/>
      <c r="AI846" s="367"/>
      <c r="AJ846" s="367"/>
      <c r="AK846" s="367"/>
      <c r="AL846" s="354"/>
      <c r="AM846" s="355"/>
      <c r="AN846" s="355"/>
      <c r="AO846" s="356"/>
      <c r="AP846" s="357"/>
      <c r="AQ846" s="357"/>
      <c r="AR846" s="357"/>
      <c r="AS846" s="357"/>
      <c r="AT846" s="357"/>
      <c r="AU846" s="357"/>
      <c r="AV846" s="357"/>
      <c r="AW846" s="357"/>
      <c r="AX846" s="357"/>
      <c r="AY846">
        <f>COUNTA($C$846)</f>
        <v>0</v>
      </c>
    </row>
    <row r="847" spans="1:51" ht="30" hidden="1" customHeight="1" x14ac:dyDescent="0.15">
      <c r="A847" s="370">
        <v>3</v>
      </c>
      <c r="B847" s="370">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x14ac:dyDescent="0.15">
      <c r="A848" s="370">
        <v>4</v>
      </c>
      <c r="B848" s="370">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x14ac:dyDescent="0.15">
      <c r="A849" s="370">
        <v>5</v>
      </c>
      <c r="B849" s="370">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15">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0"/>
      <c r="B877" s="360"/>
      <c r="C877" s="360" t="s">
        <v>26</v>
      </c>
      <c r="D877" s="360"/>
      <c r="E877" s="360"/>
      <c r="F877" s="360"/>
      <c r="G877" s="360"/>
      <c r="H877" s="360"/>
      <c r="I877" s="360"/>
      <c r="J877" s="152" t="s">
        <v>296</v>
      </c>
      <c r="K877" s="361"/>
      <c r="L877" s="361"/>
      <c r="M877" s="361"/>
      <c r="N877" s="361"/>
      <c r="O877" s="361"/>
      <c r="P877" s="247" t="s">
        <v>244</v>
      </c>
      <c r="Q877" s="247"/>
      <c r="R877" s="247"/>
      <c r="S877" s="247"/>
      <c r="T877" s="247"/>
      <c r="U877" s="247"/>
      <c r="V877" s="247"/>
      <c r="W877" s="247"/>
      <c r="X877" s="247"/>
      <c r="Y877" s="362" t="s">
        <v>294</v>
      </c>
      <c r="Z877" s="363"/>
      <c r="AA877" s="363"/>
      <c r="AB877" s="363"/>
      <c r="AC877" s="152" t="s">
        <v>333</v>
      </c>
      <c r="AD877" s="152"/>
      <c r="AE877" s="152"/>
      <c r="AF877" s="152"/>
      <c r="AG877" s="152"/>
      <c r="AH877" s="362" t="s">
        <v>362</v>
      </c>
      <c r="AI877" s="360"/>
      <c r="AJ877" s="360"/>
      <c r="AK877" s="360"/>
      <c r="AL877" s="360" t="s">
        <v>21</v>
      </c>
      <c r="AM877" s="360"/>
      <c r="AN877" s="360"/>
      <c r="AO877" s="364"/>
      <c r="AP877" s="365" t="s">
        <v>297</v>
      </c>
      <c r="AQ877" s="365"/>
      <c r="AR877" s="365"/>
      <c r="AS877" s="365"/>
      <c r="AT877" s="365"/>
      <c r="AU877" s="365"/>
      <c r="AV877" s="365"/>
      <c r="AW877" s="365"/>
      <c r="AX877" s="365"/>
      <c r="AY877">
        <f t="shared" ref="AY877:AY878" si="118">$AY$875</f>
        <v>1</v>
      </c>
    </row>
    <row r="878" spans="1:51" ht="30" customHeight="1" x14ac:dyDescent="0.15">
      <c r="A878" s="370">
        <v>1</v>
      </c>
      <c r="B878" s="370">
        <v>1</v>
      </c>
      <c r="C878" s="358" t="s">
        <v>797</v>
      </c>
      <c r="D878" s="343"/>
      <c r="E878" s="343"/>
      <c r="F878" s="343"/>
      <c r="G878" s="343"/>
      <c r="H878" s="343"/>
      <c r="I878" s="343"/>
      <c r="J878" s="344">
        <v>7010001049087</v>
      </c>
      <c r="K878" s="345"/>
      <c r="L878" s="345"/>
      <c r="M878" s="345"/>
      <c r="N878" s="345"/>
      <c r="O878" s="345"/>
      <c r="P878" s="359" t="s">
        <v>798</v>
      </c>
      <c r="Q878" s="346"/>
      <c r="R878" s="346"/>
      <c r="S878" s="346"/>
      <c r="T878" s="346"/>
      <c r="U878" s="346"/>
      <c r="V878" s="346"/>
      <c r="W878" s="346"/>
      <c r="X878" s="346"/>
      <c r="Y878" s="347">
        <v>33</v>
      </c>
      <c r="Z878" s="348"/>
      <c r="AA878" s="348"/>
      <c r="AB878" s="349"/>
      <c r="AC878" s="350" t="s">
        <v>374</v>
      </c>
      <c r="AD878" s="351"/>
      <c r="AE878" s="351"/>
      <c r="AF878" s="351"/>
      <c r="AG878" s="351"/>
      <c r="AH878" s="366" t="s">
        <v>799</v>
      </c>
      <c r="AI878" s="367"/>
      <c r="AJ878" s="367"/>
      <c r="AK878" s="367"/>
      <c r="AL878" s="354">
        <v>100</v>
      </c>
      <c r="AM878" s="355"/>
      <c r="AN878" s="355"/>
      <c r="AO878" s="356"/>
      <c r="AP878" s="357"/>
      <c r="AQ878" s="357"/>
      <c r="AR878" s="357"/>
      <c r="AS878" s="357"/>
      <c r="AT878" s="357"/>
      <c r="AU878" s="357"/>
      <c r="AV878" s="357"/>
      <c r="AW878" s="357"/>
      <c r="AX878" s="357"/>
      <c r="AY878">
        <f t="shared" si="118"/>
        <v>1</v>
      </c>
    </row>
    <row r="879" spans="1:51" ht="30" hidden="1" customHeight="1" x14ac:dyDescent="0.15">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317</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60"/>
      <c r="B910" s="360"/>
      <c r="C910" s="360" t="s">
        <v>26</v>
      </c>
      <c r="D910" s="360"/>
      <c r="E910" s="360"/>
      <c r="F910" s="360"/>
      <c r="G910" s="360"/>
      <c r="H910" s="360"/>
      <c r="I910" s="360"/>
      <c r="J910" s="152" t="s">
        <v>296</v>
      </c>
      <c r="K910" s="361"/>
      <c r="L910" s="361"/>
      <c r="M910" s="361"/>
      <c r="N910" s="361"/>
      <c r="O910" s="361"/>
      <c r="P910" s="247" t="s">
        <v>244</v>
      </c>
      <c r="Q910" s="247"/>
      <c r="R910" s="247"/>
      <c r="S910" s="247"/>
      <c r="T910" s="247"/>
      <c r="U910" s="247"/>
      <c r="V910" s="247"/>
      <c r="W910" s="247"/>
      <c r="X910" s="247"/>
      <c r="Y910" s="362" t="s">
        <v>294</v>
      </c>
      <c r="Z910" s="363"/>
      <c r="AA910" s="363"/>
      <c r="AB910" s="363"/>
      <c r="AC910" s="152" t="s">
        <v>333</v>
      </c>
      <c r="AD910" s="152"/>
      <c r="AE910" s="152"/>
      <c r="AF910" s="152"/>
      <c r="AG910" s="152"/>
      <c r="AH910" s="362" t="s">
        <v>362</v>
      </c>
      <c r="AI910" s="360"/>
      <c r="AJ910" s="360"/>
      <c r="AK910" s="360"/>
      <c r="AL910" s="360" t="s">
        <v>21</v>
      </c>
      <c r="AM910" s="360"/>
      <c r="AN910" s="360"/>
      <c r="AO910" s="364"/>
      <c r="AP910" s="365" t="s">
        <v>297</v>
      </c>
      <c r="AQ910" s="365"/>
      <c r="AR910" s="365"/>
      <c r="AS910" s="365"/>
      <c r="AT910" s="365"/>
      <c r="AU910" s="365"/>
      <c r="AV910" s="365"/>
      <c r="AW910" s="365"/>
      <c r="AX910" s="365"/>
      <c r="AY910">
        <f t="shared" ref="AY910:AY911" si="119">$AY$908</f>
        <v>1</v>
      </c>
    </row>
    <row r="911" spans="1:51" ht="30" customHeight="1" x14ac:dyDescent="0.15">
      <c r="A911" s="370">
        <v>1</v>
      </c>
      <c r="B911" s="370">
        <v>1</v>
      </c>
      <c r="C911" s="358" t="s">
        <v>824</v>
      </c>
      <c r="D911" s="343"/>
      <c r="E911" s="343"/>
      <c r="F911" s="343"/>
      <c r="G911" s="343"/>
      <c r="H911" s="343"/>
      <c r="I911" s="343"/>
      <c r="J911" s="344">
        <v>6120001060042</v>
      </c>
      <c r="K911" s="345"/>
      <c r="L911" s="345"/>
      <c r="M911" s="345"/>
      <c r="N911" s="345"/>
      <c r="O911" s="345"/>
      <c r="P911" s="359" t="s">
        <v>800</v>
      </c>
      <c r="Q911" s="346"/>
      <c r="R911" s="346"/>
      <c r="S911" s="346"/>
      <c r="T911" s="346"/>
      <c r="U911" s="346"/>
      <c r="V911" s="346"/>
      <c r="W911" s="346"/>
      <c r="X911" s="346"/>
      <c r="Y911" s="347">
        <v>4.5999999999999996</v>
      </c>
      <c r="Z911" s="348"/>
      <c r="AA911" s="348"/>
      <c r="AB911" s="349"/>
      <c r="AC911" s="350" t="s">
        <v>367</v>
      </c>
      <c r="AD911" s="351"/>
      <c r="AE911" s="351"/>
      <c r="AF911" s="351"/>
      <c r="AG911" s="351"/>
      <c r="AH911" s="366">
        <v>1</v>
      </c>
      <c r="AI911" s="367"/>
      <c r="AJ911" s="367"/>
      <c r="AK911" s="367"/>
      <c r="AL911" s="354">
        <v>77.900000000000006</v>
      </c>
      <c r="AM911" s="355"/>
      <c r="AN911" s="355"/>
      <c r="AO911" s="356"/>
      <c r="AP911" s="357"/>
      <c r="AQ911" s="357"/>
      <c r="AR911" s="357"/>
      <c r="AS911" s="357"/>
      <c r="AT911" s="357"/>
      <c r="AU911" s="357"/>
      <c r="AV911" s="357"/>
      <c r="AW911" s="357"/>
      <c r="AX911" s="357"/>
      <c r="AY911">
        <f t="shared" si="119"/>
        <v>1</v>
      </c>
    </row>
    <row r="912" spans="1:51" ht="30" customHeight="1" x14ac:dyDescent="0.15">
      <c r="A912" s="370">
        <v>2</v>
      </c>
      <c r="B912" s="370">
        <v>1</v>
      </c>
      <c r="C912" s="358" t="s">
        <v>825</v>
      </c>
      <c r="D912" s="343"/>
      <c r="E912" s="343"/>
      <c r="F912" s="343"/>
      <c r="G912" s="343"/>
      <c r="H912" s="343"/>
      <c r="I912" s="343"/>
      <c r="J912" s="344">
        <v>7120001069487</v>
      </c>
      <c r="K912" s="345"/>
      <c r="L912" s="345"/>
      <c r="M912" s="345"/>
      <c r="N912" s="345"/>
      <c r="O912" s="345"/>
      <c r="P912" s="359" t="s">
        <v>826</v>
      </c>
      <c r="Q912" s="346"/>
      <c r="R912" s="346"/>
      <c r="S912" s="346"/>
      <c r="T912" s="346"/>
      <c r="U912" s="346"/>
      <c r="V912" s="346"/>
      <c r="W912" s="346"/>
      <c r="X912" s="346"/>
      <c r="Y912" s="347">
        <v>3.6</v>
      </c>
      <c r="Z912" s="348"/>
      <c r="AA912" s="348"/>
      <c r="AB912" s="349"/>
      <c r="AC912" s="350" t="s">
        <v>367</v>
      </c>
      <c r="AD912" s="351"/>
      <c r="AE912" s="351"/>
      <c r="AF912" s="351"/>
      <c r="AG912" s="351"/>
      <c r="AH912" s="366">
        <v>2</v>
      </c>
      <c r="AI912" s="367"/>
      <c r="AJ912" s="367"/>
      <c r="AK912" s="367"/>
      <c r="AL912" s="354">
        <v>65.099999999999994</v>
      </c>
      <c r="AM912" s="355"/>
      <c r="AN912" s="355"/>
      <c r="AO912" s="356"/>
      <c r="AP912" s="357"/>
      <c r="AQ912" s="357"/>
      <c r="AR912" s="357"/>
      <c r="AS912" s="357"/>
      <c r="AT912" s="357"/>
      <c r="AU912" s="357"/>
      <c r="AV912" s="357"/>
      <c r="AW912" s="357"/>
      <c r="AX912" s="357"/>
      <c r="AY912">
        <f>COUNTA($C$912)</f>
        <v>1</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60"/>
      <c r="B943" s="360"/>
      <c r="C943" s="360" t="s">
        <v>26</v>
      </c>
      <c r="D943" s="360"/>
      <c r="E943" s="360"/>
      <c r="F943" s="360"/>
      <c r="G943" s="360"/>
      <c r="H943" s="360"/>
      <c r="I943" s="360"/>
      <c r="J943" s="152" t="s">
        <v>296</v>
      </c>
      <c r="K943" s="361"/>
      <c r="L943" s="361"/>
      <c r="M943" s="361"/>
      <c r="N943" s="361"/>
      <c r="O943" s="361"/>
      <c r="P943" s="247" t="s">
        <v>244</v>
      </c>
      <c r="Q943" s="247"/>
      <c r="R943" s="247"/>
      <c r="S943" s="247"/>
      <c r="T943" s="247"/>
      <c r="U943" s="247"/>
      <c r="V943" s="247"/>
      <c r="W943" s="247"/>
      <c r="X943" s="247"/>
      <c r="Y943" s="362" t="s">
        <v>294</v>
      </c>
      <c r="Z943" s="363"/>
      <c r="AA943" s="363"/>
      <c r="AB943" s="363"/>
      <c r="AC943" s="152" t="s">
        <v>333</v>
      </c>
      <c r="AD943" s="152"/>
      <c r="AE943" s="152"/>
      <c r="AF943" s="152"/>
      <c r="AG943" s="152"/>
      <c r="AH943" s="362" t="s">
        <v>362</v>
      </c>
      <c r="AI943" s="360"/>
      <c r="AJ943" s="360"/>
      <c r="AK943" s="360"/>
      <c r="AL943" s="360" t="s">
        <v>21</v>
      </c>
      <c r="AM943" s="360"/>
      <c r="AN943" s="360"/>
      <c r="AO943" s="364"/>
      <c r="AP943" s="365" t="s">
        <v>297</v>
      </c>
      <c r="AQ943" s="365"/>
      <c r="AR943" s="365"/>
      <c r="AS943" s="365"/>
      <c r="AT943" s="365"/>
      <c r="AU943" s="365"/>
      <c r="AV943" s="365"/>
      <c r="AW943" s="365"/>
      <c r="AX943" s="365"/>
      <c r="AY943">
        <f t="shared" ref="AY943:AY944" si="120">$AY$941</f>
        <v>1</v>
      </c>
    </row>
    <row r="944" spans="1:51" ht="30" customHeight="1" x14ac:dyDescent="0.15">
      <c r="A944" s="370">
        <v>1</v>
      </c>
      <c r="B944" s="370">
        <v>1</v>
      </c>
      <c r="C944" s="358" t="s">
        <v>804</v>
      </c>
      <c r="D944" s="343"/>
      <c r="E944" s="343"/>
      <c r="F944" s="343"/>
      <c r="G944" s="343"/>
      <c r="H944" s="343"/>
      <c r="I944" s="343"/>
      <c r="J944" s="344">
        <v>4050001024551</v>
      </c>
      <c r="K944" s="345"/>
      <c r="L944" s="345"/>
      <c r="M944" s="345"/>
      <c r="N944" s="345"/>
      <c r="O944" s="345"/>
      <c r="P944" s="359" t="s">
        <v>872</v>
      </c>
      <c r="Q944" s="346"/>
      <c r="R944" s="346"/>
      <c r="S944" s="346"/>
      <c r="T944" s="346"/>
      <c r="U944" s="346"/>
      <c r="V944" s="346"/>
      <c r="W944" s="346"/>
      <c r="X944" s="346"/>
      <c r="Y944" s="347">
        <v>23.5</v>
      </c>
      <c r="Z944" s="348"/>
      <c r="AA944" s="348"/>
      <c r="AB944" s="349"/>
      <c r="AC944" s="350" t="s">
        <v>372</v>
      </c>
      <c r="AD944" s="351"/>
      <c r="AE944" s="351"/>
      <c r="AF944" s="351"/>
      <c r="AG944" s="351"/>
      <c r="AH944" s="366">
        <v>1</v>
      </c>
      <c r="AI944" s="367"/>
      <c r="AJ944" s="367"/>
      <c r="AK944" s="367"/>
      <c r="AL944" s="354">
        <v>90.1</v>
      </c>
      <c r="AM944" s="355"/>
      <c r="AN944" s="355"/>
      <c r="AO944" s="356"/>
      <c r="AP944" s="357"/>
      <c r="AQ944" s="357"/>
      <c r="AR944" s="357"/>
      <c r="AS944" s="357"/>
      <c r="AT944" s="357"/>
      <c r="AU944" s="357"/>
      <c r="AV944" s="357"/>
      <c r="AW944" s="357"/>
      <c r="AX944" s="357"/>
      <c r="AY944">
        <f t="shared" si="120"/>
        <v>1</v>
      </c>
    </row>
    <row r="945" spans="1:51" ht="30" customHeight="1" x14ac:dyDescent="0.15">
      <c r="A945" s="370">
        <v>2</v>
      </c>
      <c r="B945" s="370">
        <v>1</v>
      </c>
      <c r="C945" s="358" t="s">
        <v>804</v>
      </c>
      <c r="D945" s="343"/>
      <c r="E945" s="343"/>
      <c r="F945" s="343"/>
      <c r="G945" s="343"/>
      <c r="H945" s="343"/>
      <c r="I945" s="343"/>
      <c r="J945" s="344">
        <v>4050001024551</v>
      </c>
      <c r="K945" s="345"/>
      <c r="L945" s="345"/>
      <c r="M945" s="345"/>
      <c r="N945" s="345"/>
      <c r="O945" s="345"/>
      <c r="P945" s="359" t="s">
        <v>805</v>
      </c>
      <c r="Q945" s="346"/>
      <c r="R945" s="346"/>
      <c r="S945" s="346"/>
      <c r="T945" s="346"/>
      <c r="U945" s="346"/>
      <c r="V945" s="346"/>
      <c r="W945" s="346"/>
      <c r="X945" s="346"/>
      <c r="Y945" s="347">
        <v>18.7</v>
      </c>
      <c r="Z945" s="348"/>
      <c r="AA945" s="348"/>
      <c r="AB945" s="349"/>
      <c r="AC945" s="350" t="s">
        <v>372</v>
      </c>
      <c r="AD945" s="351"/>
      <c r="AE945" s="351"/>
      <c r="AF945" s="351"/>
      <c r="AG945" s="351"/>
      <c r="AH945" s="366">
        <v>1</v>
      </c>
      <c r="AI945" s="367"/>
      <c r="AJ945" s="367"/>
      <c r="AK945" s="367"/>
      <c r="AL945" s="354">
        <v>71.5</v>
      </c>
      <c r="AM945" s="355"/>
      <c r="AN945" s="355"/>
      <c r="AO945" s="356"/>
      <c r="AP945" s="357"/>
      <c r="AQ945" s="357"/>
      <c r="AR945" s="357"/>
      <c r="AS945" s="357"/>
      <c r="AT945" s="357"/>
      <c r="AU945" s="357"/>
      <c r="AV945" s="357"/>
      <c r="AW945" s="357"/>
      <c r="AX945" s="357"/>
      <c r="AY945">
        <f>COUNTA($C$945)</f>
        <v>1</v>
      </c>
    </row>
    <row r="946" spans="1:51" ht="30" customHeight="1" x14ac:dyDescent="0.15">
      <c r="A946" s="370">
        <v>3</v>
      </c>
      <c r="B946" s="370">
        <v>1</v>
      </c>
      <c r="C946" s="358" t="s">
        <v>802</v>
      </c>
      <c r="D946" s="343"/>
      <c r="E946" s="343"/>
      <c r="F946" s="343"/>
      <c r="G946" s="343"/>
      <c r="H946" s="343"/>
      <c r="I946" s="343"/>
      <c r="J946" s="344">
        <v>8010401050387</v>
      </c>
      <c r="K946" s="345"/>
      <c r="L946" s="345"/>
      <c r="M946" s="345"/>
      <c r="N946" s="345"/>
      <c r="O946" s="345"/>
      <c r="P946" s="359" t="s">
        <v>803</v>
      </c>
      <c r="Q946" s="346"/>
      <c r="R946" s="346"/>
      <c r="S946" s="346"/>
      <c r="T946" s="346"/>
      <c r="U946" s="346"/>
      <c r="V946" s="346"/>
      <c r="W946" s="346"/>
      <c r="X946" s="346"/>
      <c r="Y946" s="347">
        <v>22</v>
      </c>
      <c r="Z946" s="348"/>
      <c r="AA946" s="348"/>
      <c r="AB946" s="349"/>
      <c r="AC946" s="350" t="s">
        <v>372</v>
      </c>
      <c r="AD946" s="351"/>
      <c r="AE946" s="351"/>
      <c r="AF946" s="351"/>
      <c r="AG946" s="351"/>
      <c r="AH946" s="352">
        <v>1</v>
      </c>
      <c r="AI946" s="353"/>
      <c r="AJ946" s="353"/>
      <c r="AK946" s="353"/>
      <c r="AL946" s="354">
        <v>84.2</v>
      </c>
      <c r="AM946" s="355"/>
      <c r="AN946" s="355"/>
      <c r="AO946" s="356"/>
      <c r="AP946" s="357"/>
      <c r="AQ946" s="357"/>
      <c r="AR946" s="357"/>
      <c r="AS946" s="357"/>
      <c r="AT946" s="357"/>
      <c r="AU946" s="357"/>
      <c r="AV946" s="357"/>
      <c r="AW946" s="357"/>
      <c r="AX946" s="357"/>
      <c r="AY946">
        <f>COUNTA($C$946)</f>
        <v>1</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24.75"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25" customHeight="1" x14ac:dyDescent="0.15">
      <c r="A976" s="360"/>
      <c r="B976" s="360"/>
      <c r="C976" s="360" t="s">
        <v>26</v>
      </c>
      <c r="D976" s="360"/>
      <c r="E976" s="360"/>
      <c r="F976" s="360"/>
      <c r="G976" s="360"/>
      <c r="H976" s="360"/>
      <c r="I976" s="360"/>
      <c r="J976" s="152" t="s">
        <v>296</v>
      </c>
      <c r="K976" s="361"/>
      <c r="L976" s="361"/>
      <c r="M976" s="361"/>
      <c r="N976" s="361"/>
      <c r="O976" s="361"/>
      <c r="P976" s="247" t="s">
        <v>244</v>
      </c>
      <c r="Q976" s="247"/>
      <c r="R976" s="247"/>
      <c r="S976" s="247"/>
      <c r="T976" s="247"/>
      <c r="U976" s="247"/>
      <c r="V976" s="247"/>
      <c r="W976" s="247"/>
      <c r="X976" s="247"/>
      <c r="Y976" s="362" t="s">
        <v>294</v>
      </c>
      <c r="Z976" s="363"/>
      <c r="AA976" s="363"/>
      <c r="AB976" s="363"/>
      <c r="AC976" s="152" t="s">
        <v>333</v>
      </c>
      <c r="AD976" s="152"/>
      <c r="AE976" s="152"/>
      <c r="AF976" s="152"/>
      <c r="AG976" s="152"/>
      <c r="AH976" s="362" t="s">
        <v>362</v>
      </c>
      <c r="AI976" s="360"/>
      <c r="AJ976" s="360"/>
      <c r="AK976" s="360"/>
      <c r="AL976" s="360" t="s">
        <v>21</v>
      </c>
      <c r="AM976" s="360"/>
      <c r="AN976" s="360"/>
      <c r="AO976" s="364"/>
      <c r="AP976" s="365" t="s">
        <v>297</v>
      </c>
      <c r="AQ976" s="365"/>
      <c r="AR976" s="365"/>
      <c r="AS976" s="365"/>
      <c r="AT976" s="365"/>
      <c r="AU976" s="365"/>
      <c r="AV976" s="365"/>
      <c r="AW976" s="365"/>
      <c r="AX976" s="365"/>
      <c r="AY976">
        <f t="shared" ref="AY976:AY977" si="121">$AY$974</f>
        <v>1</v>
      </c>
    </row>
    <row r="977" spans="1:51" ht="50.1" customHeight="1" x14ac:dyDescent="0.15">
      <c r="A977" s="370">
        <v>1</v>
      </c>
      <c r="B977" s="370">
        <v>1</v>
      </c>
      <c r="C977" s="358" t="s">
        <v>828</v>
      </c>
      <c r="D977" s="343"/>
      <c r="E977" s="343"/>
      <c r="F977" s="343"/>
      <c r="G977" s="343"/>
      <c r="H977" s="343"/>
      <c r="I977" s="343"/>
      <c r="J977" s="344">
        <v>3010005006658</v>
      </c>
      <c r="K977" s="345"/>
      <c r="L977" s="345"/>
      <c r="M977" s="345"/>
      <c r="N977" s="345"/>
      <c r="O977" s="345"/>
      <c r="P977" s="359" t="s">
        <v>827</v>
      </c>
      <c r="Q977" s="346"/>
      <c r="R977" s="346"/>
      <c r="S977" s="346"/>
      <c r="T977" s="346"/>
      <c r="U977" s="346"/>
      <c r="V977" s="346"/>
      <c r="W977" s="346"/>
      <c r="X977" s="346"/>
      <c r="Y977" s="347">
        <v>0.6</v>
      </c>
      <c r="Z977" s="348"/>
      <c r="AA977" s="348"/>
      <c r="AB977" s="349"/>
      <c r="AC977" s="350" t="s">
        <v>374</v>
      </c>
      <c r="AD977" s="351"/>
      <c r="AE977" s="351"/>
      <c r="AF977" s="351"/>
      <c r="AG977" s="351"/>
      <c r="AH977" s="366">
        <v>1</v>
      </c>
      <c r="AI977" s="367"/>
      <c r="AJ977" s="367"/>
      <c r="AK977" s="367"/>
      <c r="AL977" s="354">
        <v>100</v>
      </c>
      <c r="AM977" s="355"/>
      <c r="AN977" s="355"/>
      <c r="AO977" s="356"/>
      <c r="AP977" s="357"/>
      <c r="AQ977" s="357"/>
      <c r="AR977" s="357"/>
      <c r="AS977" s="357"/>
      <c r="AT977" s="357"/>
      <c r="AU977" s="357"/>
      <c r="AV977" s="357"/>
      <c r="AW977" s="357"/>
      <c r="AX977" s="357"/>
      <c r="AY977">
        <f t="shared" si="121"/>
        <v>1</v>
      </c>
    </row>
    <row r="978" spans="1:51" ht="50.1" customHeight="1" x14ac:dyDescent="0.15">
      <c r="A978" s="370">
        <v>2</v>
      </c>
      <c r="B978" s="370">
        <v>1</v>
      </c>
      <c r="C978" s="358" t="s">
        <v>829</v>
      </c>
      <c r="D978" s="343"/>
      <c r="E978" s="343"/>
      <c r="F978" s="343"/>
      <c r="G978" s="343"/>
      <c r="H978" s="343"/>
      <c r="I978" s="343"/>
      <c r="J978" s="344">
        <v>3010005006658</v>
      </c>
      <c r="K978" s="345"/>
      <c r="L978" s="345"/>
      <c r="M978" s="345"/>
      <c r="N978" s="345"/>
      <c r="O978" s="345"/>
      <c r="P978" s="359" t="s">
        <v>830</v>
      </c>
      <c r="Q978" s="346"/>
      <c r="R978" s="346"/>
      <c r="S978" s="346"/>
      <c r="T978" s="346"/>
      <c r="U978" s="346"/>
      <c r="V978" s="346"/>
      <c r="W978" s="346"/>
      <c r="X978" s="346"/>
      <c r="Y978" s="347">
        <v>0.4</v>
      </c>
      <c r="Z978" s="348"/>
      <c r="AA978" s="348"/>
      <c r="AB978" s="349"/>
      <c r="AC978" s="350" t="s">
        <v>374</v>
      </c>
      <c r="AD978" s="351"/>
      <c r="AE978" s="351"/>
      <c r="AF978" s="351"/>
      <c r="AG978" s="351"/>
      <c r="AH978" s="366">
        <v>1</v>
      </c>
      <c r="AI978" s="367"/>
      <c r="AJ978" s="367"/>
      <c r="AK978" s="367"/>
      <c r="AL978" s="354">
        <v>100</v>
      </c>
      <c r="AM978" s="355"/>
      <c r="AN978" s="355"/>
      <c r="AO978" s="356"/>
      <c r="AP978" s="357"/>
      <c r="AQ978" s="357"/>
      <c r="AR978" s="357"/>
      <c r="AS978" s="357"/>
      <c r="AT978" s="357"/>
      <c r="AU978" s="357"/>
      <c r="AV978" s="357"/>
      <c r="AW978" s="357"/>
      <c r="AX978" s="357"/>
      <c r="AY978">
        <f>COUNTA($C$978)</f>
        <v>1</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58"/>
      <c r="D981" s="343"/>
      <c r="E981" s="343"/>
      <c r="F981" s="343"/>
      <c r="G981" s="343"/>
      <c r="H981" s="343"/>
      <c r="I981" s="343"/>
      <c r="J981" s="344"/>
      <c r="K981" s="345"/>
      <c r="L981" s="345"/>
      <c r="M981" s="345"/>
      <c r="N981" s="345"/>
      <c r="O981" s="345"/>
      <c r="P981" s="359"/>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58"/>
      <c r="D982" s="343"/>
      <c r="E982" s="343"/>
      <c r="F982" s="343"/>
      <c r="G982" s="343"/>
      <c r="H982" s="343"/>
      <c r="I982" s="343"/>
      <c r="J982" s="344"/>
      <c r="K982" s="345"/>
      <c r="L982" s="345"/>
      <c r="M982" s="345"/>
      <c r="N982" s="345"/>
      <c r="O982" s="345"/>
      <c r="P982" s="359"/>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58"/>
      <c r="D983" s="343"/>
      <c r="E983" s="343"/>
      <c r="F983" s="343"/>
      <c r="G983" s="343"/>
      <c r="H983" s="343"/>
      <c r="I983" s="343"/>
      <c r="J983" s="344"/>
      <c r="K983" s="345"/>
      <c r="L983" s="345"/>
      <c r="M983" s="345"/>
      <c r="N983" s="345"/>
      <c r="O983" s="345"/>
      <c r="P983" s="359"/>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58"/>
      <c r="D984" s="343"/>
      <c r="E984" s="343"/>
      <c r="F984" s="343"/>
      <c r="G984" s="343"/>
      <c r="H984" s="343"/>
      <c r="I984" s="343"/>
      <c r="J984" s="344"/>
      <c r="K984" s="345"/>
      <c r="L984" s="345"/>
      <c r="M984" s="345"/>
      <c r="N984" s="345"/>
      <c r="O984" s="345"/>
      <c r="P984" s="359"/>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58"/>
      <c r="D985" s="343"/>
      <c r="E985" s="343"/>
      <c r="F985" s="343"/>
      <c r="G985" s="343"/>
      <c r="H985" s="343"/>
      <c r="I985" s="343"/>
      <c r="J985" s="344"/>
      <c r="K985" s="345"/>
      <c r="L985" s="345"/>
      <c r="M985" s="345"/>
      <c r="N985" s="345"/>
      <c r="O985" s="345"/>
      <c r="P985" s="359"/>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58"/>
      <c r="D986" s="343"/>
      <c r="E986" s="343"/>
      <c r="F986" s="343"/>
      <c r="G986" s="343"/>
      <c r="H986" s="343"/>
      <c r="I986" s="343"/>
      <c r="J986" s="344"/>
      <c r="K986" s="345"/>
      <c r="L986" s="345"/>
      <c r="M986" s="345"/>
      <c r="N986" s="345"/>
      <c r="O986" s="345"/>
      <c r="P986" s="359"/>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58"/>
      <c r="D987" s="343"/>
      <c r="E987" s="343"/>
      <c r="F987" s="343"/>
      <c r="G987" s="343"/>
      <c r="H987" s="343"/>
      <c r="I987" s="343"/>
      <c r="J987" s="344"/>
      <c r="K987" s="345"/>
      <c r="L987" s="345"/>
      <c r="M987" s="345"/>
      <c r="N987" s="345"/>
      <c r="O987" s="345"/>
      <c r="P987" s="359"/>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58"/>
      <c r="D988" s="343"/>
      <c r="E988" s="343"/>
      <c r="F988" s="343"/>
      <c r="G988" s="343"/>
      <c r="H988" s="343"/>
      <c r="I988" s="343"/>
      <c r="J988" s="344"/>
      <c r="K988" s="345"/>
      <c r="L988" s="345"/>
      <c r="M988" s="345"/>
      <c r="N988" s="345"/>
      <c r="O988" s="345"/>
      <c r="P988" s="359"/>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58"/>
      <c r="D989" s="343"/>
      <c r="E989" s="343"/>
      <c r="F989" s="343"/>
      <c r="G989" s="343"/>
      <c r="H989" s="343"/>
      <c r="I989" s="343"/>
      <c r="J989" s="344"/>
      <c r="K989" s="345"/>
      <c r="L989" s="345"/>
      <c r="M989" s="345"/>
      <c r="N989" s="345"/>
      <c r="O989" s="345"/>
      <c r="P989" s="359"/>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58"/>
      <c r="D990" s="343"/>
      <c r="E990" s="343"/>
      <c r="F990" s="343"/>
      <c r="G990" s="343"/>
      <c r="H990" s="343"/>
      <c r="I990" s="343"/>
      <c r="J990" s="344"/>
      <c r="K990" s="345"/>
      <c r="L990" s="345"/>
      <c r="M990" s="345"/>
      <c r="N990" s="345"/>
      <c r="O990" s="345"/>
      <c r="P990" s="359"/>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58"/>
      <c r="D991" s="343"/>
      <c r="E991" s="343"/>
      <c r="F991" s="343"/>
      <c r="G991" s="343"/>
      <c r="H991" s="343"/>
      <c r="I991" s="343"/>
      <c r="J991" s="344"/>
      <c r="K991" s="345"/>
      <c r="L991" s="345"/>
      <c r="M991" s="345"/>
      <c r="N991" s="345"/>
      <c r="O991" s="345"/>
      <c r="P991" s="359"/>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58"/>
      <c r="D992" s="343"/>
      <c r="E992" s="343"/>
      <c r="F992" s="343"/>
      <c r="G992" s="343"/>
      <c r="H992" s="343"/>
      <c r="I992" s="343"/>
      <c r="J992" s="344"/>
      <c r="K992" s="345"/>
      <c r="L992" s="345"/>
      <c r="M992" s="345"/>
      <c r="N992" s="345"/>
      <c r="O992" s="345"/>
      <c r="P992" s="359"/>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58"/>
      <c r="D993" s="343"/>
      <c r="E993" s="343"/>
      <c r="F993" s="343"/>
      <c r="G993" s="343"/>
      <c r="H993" s="343"/>
      <c r="I993" s="343"/>
      <c r="J993" s="344"/>
      <c r="K993" s="345"/>
      <c r="L993" s="345"/>
      <c r="M993" s="345"/>
      <c r="N993" s="345"/>
      <c r="O993" s="345"/>
      <c r="P993" s="359"/>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58"/>
      <c r="D994" s="343"/>
      <c r="E994" s="343"/>
      <c r="F994" s="343"/>
      <c r="G994" s="343"/>
      <c r="H994" s="343"/>
      <c r="I994" s="343"/>
      <c r="J994" s="344"/>
      <c r="K994" s="345"/>
      <c r="L994" s="345"/>
      <c r="M994" s="345"/>
      <c r="N994" s="345"/>
      <c r="O994" s="345"/>
      <c r="P994" s="359"/>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1</v>
      </c>
    </row>
    <row r="1008" spans="1:51" ht="24.75"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1</v>
      </c>
    </row>
    <row r="1009" spans="1:51" ht="59.25" customHeight="1" x14ac:dyDescent="0.15">
      <c r="A1009" s="360"/>
      <c r="B1009" s="360"/>
      <c r="C1009" s="360" t="s">
        <v>26</v>
      </c>
      <c r="D1009" s="360"/>
      <c r="E1009" s="360"/>
      <c r="F1009" s="360"/>
      <c r="G1009" s="360"/>
      <c r="H1009" s="360"/>
      <c r="I1009" s="360"/>
      <c r="J1009" s="152" t="s">
        <v>296</v>
      </c>
      <c r="K1009" s="361"/>
      <c r="L1009" s="361"/>
      <c r="M1009" s="361"/>
      <c r="N1009" s="361"/>
      <c r="O1009" s="361"/>
      <c r="P1009" s="247" t="s">
        <v>244</v>
      </c>
      <c r="Q1009" s="247"/>
      <c r="R1009" s="247"/>
      <c r="S1009" s="247"/>
      <c r="T1009" s="247"/>
      <c r="U1009" s="247"/>
      <c r="V1009" s="247"/>
      <c r="W1009" s="247"/>
      <c r="X1009" s="247"/>
      <c r="Y1009" s="362" t="s">
        <v>294</v>
      </c>
      <c r="Z1009" s="363"/>
      <c r="AA1009" s="363"/>
      <c r="AB1009" s="363"/>
      <c r="AC1009" s="152" t="s">
        <v>333</v>
      </c>
      <c r="AD1009" s="152"/>
      <c r="AE1009" s="152"/>
      <c r="AF1009" s="152"/>
      <c r="AG1009" s="152"/>
      <c r="AH1009" s="362" t="s">
        <v>362</v>
      </c>
      <c r="AI1009" s="360"/>
      <c r="AJ1009" s="360"/>
      <c r="AK1009" s="360"/>
      <c r="AL1009" s="360" t="s">
        <v>21</v>
      </c>
      <c r="AM1009" s="360"/>
      <c r="AN1009" s="360"/>
      <c r="AO1009" s="364"/>
      <c r="AP1009" s="365" t="s">
        <v>297</v>
      </c>
      <c r="AQ1009" s="365"/>
      <c r="AR1009" s="365"/>
      <c r="AS1009" s="365"/>
      <c r="AT1009" s="365"/>
      <c r="AU1009" s="365"/>
      <c r="AV1009" s="365"/>
      <c r="AW1009" s="365"/>
      <c r="AX1009" s="365"/>
      <c r="AY1009">
        <f t="shared" ref="AY1009:AY1010" si="122">$AY$1007</f>
        <v>1</v>
      </c>
    </row>
    <row r="1010" spans="1:51" ht="30" customHeight="1" x14ac:dyDescent="0.15">
      <c r="A1010" s="370">
        <v>1</v>
      </c>
      <c r="B1010" s="370">
        <v>1</v>
      </c>
      <c r="C1010" s="358" t="s">
        <v>831</v>
      </c>
      <c r="D1010" s="343"/>
      <c r="E1010" s="343"/>
      <c r="F1010" s="343"/>
      <c r="G1010" s="343"/>
      <c r="H1010" s="343"/>
      <c r="I1010" s="343"/>
      <c r="J1010" s="344">
        <v>5010001008739</v>
      </c>
      <c r="K1010" s="345"/>
      <c r="L1010" s="345"/>
      <c r="M1010" s="345"/>
      <c r="N1010" s="345"/>
      <c r="O1010" s="345"/>
      <c r="P1010" s="359" t="s">
        <v>873</v>
      </c>
      <c r="Q1010" s="346"/>
      <c r="R1010" s="346"/>
      <c r="S1010" s="346"/>
      <c r="T1010" s="346"/>
      <c r="U1010" s="346"/>
      <c r="V1010" s="346"/>
      <c r="W1010" s="346"/>
      <c r="X1010" s="346"/>
      <c r="Y1010" s="347">
        <v>4.4000000000000004</v>
      </c>
      <c r="Z1010" s="348"/>
      <c r="AA1010" s="348"/>
      <c r="AB1010" s="349"/>
      <c r="AC1010" s="350" t="s">
        <v>367</v>
      </c>
      <c r="AD1010" s="351"/>
      <c r="AE1010" s="351"/>
      <c r="AF1010" s="351"/>
      <c r="AG1010" s="351"/>
      <c r="AH1010" s="366">
        <v>2</v>
      </c>
      <c r="AI1010" s="367"/>
      <c r="AJ1010" s="367"/>
      <c r="AK1010" s="367"/>
      <c r="AL1010" s="354">
        <v>100</v>
      </c>
      <c r="AM1010" s="355"/>
      <c r="AN1010" s="355"/>
      <c r="AO1010" s="356"/>
      <c r="AP1010" s="357"/>
      <c r="AQ1010" s="357"/>
      <c r="AR1010" s="357"/>
      <c r="AS1010" s="357"/>
      <c r="AT1010" s="357"/>
      <c r="AU1010" s="357"/>
      <c r="AV1010" s="357"/>
      <c r="AW1010" s="357"/>
      <c r="AX1010" s="357"/>
      <c r="AY1010">
        <f t="shared" si="122"/>
        <v>1</v>
      </c>
    </row>
    <row r="1011" spans="1:51" ht="30" customHeight="1" x14ac:dyDescent="0.15">
      <c r="A1011" s="370">
        <v>2</v>
      </c>
      <c r="B1011" s="370">
        <v>1</v>
      </c>
      <c r="C1011" s="358" t="s">
        <v>832</v>
      </c>
      <c r="D1011" s="343"/>
      <c r="E1011" s="343"/>
      <c r="F1011" s="343"/>
      <c r="G1011" s="343"/>
      <c r="H1011" s="343"/>
      <c r="I1011" s="343"/>
      <c r="J1011" s="344">
        <v>3020001073726</v>
      </c>
      <c r="K1011" s="345"/>
      <c r="L1011" s="345"/>
      <c r="M1011" s="345"/>
      <c r="N1011" s="345"/>
      <c r="O1011" s="345"/>
      <c r="P1011" s="359" t="s">
        <v>874</v>
      </c>
      <c r="Q1011" s="346"/>
      <c r="R1011" s="346"/>
      <c r="S1011" s="346"/>
      <c r="T1011" s="346"/>
      <c r="U1011" s="346"/>
      <c r="V1011" s="346"/>
      <c r="W1011" s="346"/>
      <c r="X1011" s="346"/>
      <c r="Y1011" s="347">
        <v>2.6</v>
      </c>
      <c r="Z1011" s="348"/>
      <c r="AA1011" s="348"/>
      <c r="AB1011" s="349"/>
      <c r="AC1011" s="350" t="s">
        <v>367</v>
      </c>
      <c r="AD1011" s="351"/>
      <c r="AE1011" s="351"/>
      <c r="AF1011" s="351"/>
      <c r="AG1011" s="351"/>
      <c r="AH1011" s="366">
        <v>1</v>
      </c>
      <c r="AI1011" s="367"/>
      <c r="AJ1011" s="367"/>
      <c r="AK1011" s="367"/>
      <c r="AL1011" s="354">
        <v>90</v>
      </c>
      <c r="AM1011" s="355"/>
      <c r="AN1011" s="355"/>
      <c r="AO1011" s="356"/>
      <c r="AP1011" s="357"/>
      <c r="AQ1011" s="357"/>
      <c r="AR1011" s="357"/>
      <c r="AS1011" s="357"/>
      <c r="AT1011" s="357"/>
      <c r="AU1011" s="357"/>
      <c r="AV1011" s="357"/>
      <c r="AW1011" s="357"/>
      <c r="AX1011" s="357"/>
      <c r="AY1011">
        <f>COUNTA($C$1011)</f>
        <v>1</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1</v>
      </c>
    </row>
    <row r="1041" spans="1:51" ht="24.75"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1</v>
      </c>
    </row>
    <row r="1042" spans="1:51" ht="59.25" customHeight="1" x14ac:dyDescent="0.15">
      <c r="A1042" s="360"/>
      <c r="B1042" s="360"/>
      <c r="C1042" s="360" t="s">
        <v>26</v>
      </c>
      <c r="D1042" s="360"/>
      <c r="E1042" s="360"/>
      <c r="F1042" s="360"/>
      <c r="G1042" s="360"/>
      <c r="H1042" s="360"/>
      <c r="I1042" s="360"/>
      <c r="J1042" s="152" t="s">
        <v>296</v>
      </c>
      <c r="K1042" s="361"/>
      <c r="L1042" s="361"/>
      <c r="M1042" s="361"/>
      <c r="N1042" s="361"/>
      <c r="O1042" s="361"/>
      <c r="P1042" s="247" t="s">
        <v>244</v>
      </c>
      <c r="Q1042" s="247"/>
      <c r="R1042" s="247"/>
      <c r="S1042" s="247"/>
      <c r="T1042" s="247"/>
      <c r="U1042" s="247"/>
      <c r="V1042" s="247"/>
      <c r="W1042" s="247"/>
      <c r="X1042" s="247"/>
      <c r="Y1042" s="362" t="s">
        <v>294</v>
      </c>
      <c r="Z1042" s="363"/>
      <c r="AA1042" s="363"/>
      <c r="AB1042" s="363"/>
      <c r="AC1042" s="152" t="s">
        <v>333</v>
      </c>
      <c r="AD1042" s="152"/>
      <c r="AE1042" s="152"/>
      <c r="AF1042" s="152"/>
      <c r="AG1042" s="152"/>
      <c r="AH1042" s="362" t="s">
        <v>362</v>
      </c>
      <c r="AI1042" s="360"/>
      <c r="AJ1042" s="360"/>
      <c r="AK1042" s="360"/>
      <c r="AL1042" s="360" t="s">
        <v>21</v>
      </c>
      <c r="AM1042" s="360"/>
      <c r="AN1042" s="360"/>
      <c r="AO1042" s="364"/>
      <c r="AP1042" s="365" t="s">
        <v>297</v>
      </c>
      <c r="AQ1042" s="365"/>
      <c r="AR1042" s="365"/>
      <c r="AS1042" s="365"/>
      <c r="AT1042" s="365"/>
      <c r="AU1042" s="365"/>
      <c r="AV1042" s="365"/>
      <c r="AW1042" s="365"/>
      <c r="AX1042" s="365"/>
      <c r="AY1042">
        <f t="shared" ref="AY1042:AY1043" si="123">$AY$1040</f>
        <v>1</v>
      </c>
    </row>
    <row r="1043" spans="1:51" ht="42.95" customHeight="1" x14ac:dyDescent="0.15">
      <c r="A1043" s="370">
        <v>1</v>
      </c>
      <c r="B1043" s="370">
        <v>1</v>
      </c>
      <c r="C1043" s="343" t="s">
        <v>806</v>
      </c>
      <c r="D1043" s="343"/>
      <c r="E1043" s="343"/>
      <c r="F1043" s="343"/>
      <c r="G1043" s="343"/>
      <c r="H1043" s="343"/>
      <c r="I1043" s="343"/>
      <c r="J1043" s="344">
        <v>4050005010671</v>
      </c>
      <c r="K1043" s="345"/>
      <c r="L1043" s="345"/>
      <c r="M1043" s="345"/>
      <c r="N1043" s="345"/>
      <c r="O1043" s="345"/>
      <c r="P1043" s="359" t="s">
        <v>875</v>
      </c>
      <c r="Q1043" s="346"/>
      <c r="R1043" s="346"/>
      <c r="S1043" s="346"/>
      <c r="T1043" s="346"/>
      <c r="U1043" s="346"/>
      <c r="V1043" s="346"/>
      <c r="W1043" s="346"/>
      <c r="X1043" s="346"/>
      <c r="Y1043" s="347">
        <v>1</v>
      </c>
      <c r="Z1043" s="348"/>
      <c r="AA1043" s="348"/>
      <c r="AB1043" s="349"/>
      <c r="AC1043" s="350" t="s">
        <v>373</v>
      </c>
      <c r="AD1043" s="351"/>
      <c r="AE1043" s="351"/>
      <c r="AF1043" s="351"/>
      <c r="AG1043" s="351"/>
      <c r="AH1043" s="366">
        <v>1</v>
      </c>
      <c r="AI1043" s="367"/>
      <c r="AJ1043" s="367"/>
      <c r="AK1043" s="367"/>
      <c r="AL1043" s="354">
        <v>100</v>
      </c>
      <c r="AM1043" s="355"/>
      <c r="AN1043" s="355"/>
      <c r="AO1043" s="356"/>
      <c r="AP1043" s="357"/>
      <c r="AQ1043" s="357"/>
      <c r="AR1043" s="357"/>
      <c r="AS1043" s="357"/>
      <c r="AT1043" s="357"/>
      <c r="AU1043" s="357"/>
      <c r="AV1043" s="357"/>
      <c r="AW1043" s="357"/>
      <c r="AX1043" s="357"/>
      <c r="AY1043">
        <f t="shared" si="123"/>
        <v>1</v>
      </c>
    </row>
    <row r="1044" spans="1:51" ht="42.95" customHeight="1" x14ac:dyDescent="0.15">
      <c r="A1044" s="370">
        <v>2</v>
      </c>
      <c r="B1044" s="370">
        <v>1</v>
      </c>
      <c r="C1044" s="343" t="s">
        <v>806</v>
      </c>
      <c r="D1044" s="343"/>
      <c r="E1044" s="343"/>
      <c r="F1044" s="343"/>
      <c r="G1044" s="343"/>
      <c r="H1044" s="343"/>
      <c r="I1044" s="343"/>
      <c r="J1044" s="344">
        <v>4050005010671</v>
      </c>
      <c r="K1044" s="345"/>
      <c r="L1044" s="345"/>
      <c r="M1044" s="345"/>
      <c r="N1044" s="345"/>
      <c r="O1044" s="345"/>
      <c r="P1044" s="346" t="s">
        <v>807</v>
      </c>
      <c r="Q1044" s="346"/>
      <c r="R1044" s="346"/>
      <c r="S1044" s="346"/>
      <c r="T1044" s="346"/>
      <c r="U1044" s="346"/>
      <c r="V1044" s="346"/>
      <c r="W1044" s="346"/>
      <c r="X1044" s="346"/>
      <c r="Y1044" s="347">
        <v>0.8</v>
      </c>
      <c r="Z1044" s="348"/>
      <c r="AA1044" s="348"/>
      <c r="AB1044" s="349"/>
      <c r="AC1044" s="350" t="s">
        <v>373</v>
      </c>
      <c r="AD1044" s="351"/>
      <c r="AE1044" s="351"/>
      <c r="AF1044" s="351"/>
      <c r="AG1044" s="351"/>
      <c r="AH1044" s="366">
        <v>1</v>
      </c>
      <c r="AI1044" s="367"/>
      <c r="AJ1044" s="367"/>
      <c r="AK1044" s="367"/>
      <c r="AL1044" s="354">
        <v>100</v>
      </c>
      <c r="AM1044" s="355"/>
      <c r="AN1044" s="355"/>
      <c r="AO1044" s="356"/>
      <c r="AP1044" s="357"/>
      <c r="AQ1044" s="357"/>
      <c r="AR1044" s="357"/>
      <c r="AS1044" s="357"/>
      <c r="AT1044" s="357"/>
      <c r="AU1044" s="357"/>
      <c r="AV1044" s="357"/>
      <c r="AW1044" s="357"/>
      <c r="AX1044" s="357"/>
      <c r="AY1044">
        <f>COUNTA($C$1044)</f>
        <v>1</v>
      </c>
    </row>
    <row r="1045" spans="1:51" ht="42.95" customHeight="1" x14ac:dyDescent="0.15">
      <c r="A1045" s="370">
        <v>3</v>
      </c>
      <c r="B1045" s="370">
        <v>1</v>
      </c>
      <c r="C1045" s="358" t="s">
        <v>806</v>
      </c>
      <c r="D1045" s="343"/>
      <c r="E1045" s="343"/>
      <c r="F1045" s="343"/>
      <c r="G1045" s="343"/>
      <c r="H1045" s="343"/>
      <c r="I1045" s="343"/>
      <c r="J1045" s="344">
        <v>4050005010671</v>
      </c>
      <c r="K1045" s="345"/>
      <c r="L1045" s="345"/>
      <c r="M1045" s="345"/>
      <c r="N1045" s="345"/>
      <c r="O1045" s="345"/>
      <c r="P1045" s="359" t="s">
        <v>876</v>
      </c>
      <c r="Q1045" s="346"/>
      <c r="R1045" s="346"/>
      <c r="S1045" s="346"/>
      <c r="T1045" s="346"/>
      <c r="U1045" s="346"/>
      <c r="V1045" s="346"/>
      <c r="W1045" s="346"/>
      <c r="X1045" s="346"/>
      <c r="Y1045" s="347">
        <v>0.7</v>
      </c>
      <c r="Z1045" s="348"/>
      <c r="AA1045" s="348"/>
      <c r="AB1045" s="349"/>
      <c r="AC1045" s="350" t="s">
        <v>373</v>
      </c>
      <c r="AD1045" s="351"/>
      <c r="AE1045" s="351"/>
      <c r="AF1045" s="351"/>
      <c r="AG1045" s="351"/>
      <c r="AH1045" s="352">
        <v>1</v>
      </c>
      <c r="AI1045" s="353"/>
      <c r="AJ1045" s="353"/>
      <c r="AK1045" s="353"/>
      <c r="AL1045" s="354">
        <v>100</v>
      </c>
      <c r="AM1045" s="355"/>
      <c r="AN1045" s="355"/>
      <c r="AO1045" s="356"/>
      <c r="AP1045" s="357"/>
      <c r="AQ1045" s="357"/>
      <c r="AR1045" s="357"/>
      <c r="AS1045" s="357"/>
      <c r="AT1045" s="357"/>
      <c r="AU1045" s="357"/>
      <c r="AV1045" s="357"/>
      <c r="AW1045" s="357"/>
      <c r="AX1045" s="357"/>
      <c r="AY1045">
        <f>COUNTA($C$1045)</f>
        <v>1</v>
      </c>
    </row>
    <row r="1046" spans="1:51" ht="42.95" customHeight="1" x14ac:dyDescent="0.15">
      <c r="A1046" s="370">
        <v>4</v>
      </c>
      <c r="B1046" s="370">
        <v>1</v>
      </c>
      <c r="C1046" s="358" t="s">
        <v>806</v>
      </c>
      <c r="D1046" s="343"/>
      <c r="E1046" s="343"/>
      <c r="F1046" s="343"/>
      <c r="G1046" s="343"/>
      <c r="H1046" s="343"/>
      <c r="I1046" s="343"/>
      <c r="J1046" s="344">
        <v>4050005010671</v>
      </c>
      <c r="K1046" s="345"/>
      <c r="L1046" s="345"/>
      <c r="M1046" s="345"/>
      <c r="N1046" s="345"/>
      <c r="O1046" s="345"/>
      <c r="P1046" s="359" t="s">
        <v>808</v>
      </c>
      <c r="Q1046" s="346"/>
      <c r="R1046" s="346"/>
      <c r="S1046" s="346"/>
      <c r="T1046" s="346"/>
      <c r="U1046" s="346"/>
      <c r="V1046" s="346"/>
      <c r="W1046" s="346"/>
      <c r="X1046" s="346"/>
      <c r="Y1046" s="347">
        <v>0.6</v>
      </c>
      <c r="Z1046" s="348"/>
      <c r="AA1046" s="348"/>
      <c r="AB1046" s="349"/>
      <c r="AC1046" s="350" t="s">
        <v>373</v>
      </c>
      <c r="AD1046" s="351"/>
      <c r="AE1046" s="351"/>
      <c r="AF1046" s="351"/>
      <c r="AG1046" s="351"/>
      <c r="AH1046" s="352">
        <v>1</v>
      </c>
      <c r="AI1046" s="353"/>
      <c r="AJ1046" s="353"/>
      <c r="AK1046" s="353"/>
      <c r="AL1046" s="354">
        <v>100</v>
      </c>
      <c r="AM1046" s="355"/>
      <c r="AN1046" s="355"/>
      <c r="AO1046" s="356"/>
      <c r="AP1046" s="357"/>
      <c r="AQ1046" s="357"/>
      <c r="AR1046" s="357"/>
      <c r="AS1046" s="357"/>
      <c r="AT1046" s="357"/>
      <c r="AU1046" s="357"/>
      <c r="AV1046" s="357"/>
      <c r="AW1046" s="357"/>
      <c r="AX1046" s="357"/>
      <c r="AY1046">
        <f>COUNTA($C$1046)</f>
        <v>1</v>
      </c>
    </row>
    <row r="1047" spans="1:51" ht="53.1" customHeight="1" x14ac:dyDescent="0.15">
      <c r="A1047" s="370">
        <v>5</v>
      </c>
      <c r="B1047" s="370">
        <v>1</v>
      </c>
      <c r="C1047" s="343" t="s">
        <v>806</v>
      </c>
      <c r="D1047" s="343"/>
      <c r="E1047" s="343"/>
      <c r="F1047" s="343"/>
      <c r="G1047" s="343"/>
      <c r="H1047" s="343"/>
      <c r="I1047" s="343"/>
      <c r="J1047" s="344">
        <v>4050005010671</v>
      </c>
      <c r="K1047" s="345"/>
      <c r="L1047" s="345"/>
      <c r="M1047" s="345"/>
      <c r="N1047" s="345"/>
      <c r="O1047" s="345"/>
      <c r="P1047" s="359" t="s">
        <v>877</v>
      </c>
      <c r="Q1047" s="346"/>
      <c r="R1047" s="346"/>
      <c r="S1047" s="346"/>
      <c r="T1047" s="346"/>
      <c r="U1047" s="346"/>
      <c r="V1047" s="346"/>
      <c r="W1047" s="346"/>
      <c r="X1047" s="346"/>
      <c r="Y1047" s="347">
        <v>0.2</v>
      </c>
      <c r="Z1047" s="348"/>
      <c r="AA1047" s="348"/>
      <c r="AB1047" s="349"/>
      <c r="AC1047" s="350" t="s">
        <v>373</v>
      </c>
      <c r="AD1047" s="351"/>
      <c r="AE1047" s="351"/>
      <c r="AF1047" s="351"/>
      <c r="AG1047" s="351"/>
      <c r="AH1047" s="352">
        <v>1</v>
      </c>
      <c r="AI1047" s="353"/>
      <c r="AJ1047" s="353"/>
      <c r="AK1047" s="353"/>
      <c r="AL1047" s="354">
        <v>100</v>
      </c>
      <c r="AM1047" s="355"/>
      <c r="AN1047" s="355"/>
      <c r="AO1047" s="356"/>
      <c r="AP1047" s="357"/>
      <c r="AQ1047" s="357"/>
      <c r="AR1047" s="357"/>
      <c r="AS1047" s="357"/>
      <c r="AT1047" s="357"/>
      <c r="AU1047" s="357"/>
      <c r="AV1047" s="357"/>
      <c r="AW1047" s="357"/>
      <c r="AX1047" s="357"/>
      <c r="AY1047">
        <f>COUNTA($C$1047)</f>
        <v>1</v>
      </c>
    </row>
    <row r="1048" spans="1:51" ht="53.1" customHeight="1" x14ac:dyDescent="0.15">
      <c r="A1048" s="370">
        <v>6</v>
      </c>
      <c r="B1048" s="370">
        <v>1</v>
      </c>
      <c r="C1048" s="343" t="s">
        <v>806</v>
      </c>
      <c r="D1048" s="343"/>
      <c r="E1048" s="343"/>
      <c r="F1048" s="343"/>
      <c r="G1048" s="343"/>
      <c r="H1048" s="343"/>
      <c r="I1048" s="343"/>
      <c r="J1048" s="344">
        <v>4050005010671</v>
      </c>
      <c r="K1048" s="345"/>
      <c r="L1048" s="345"/>
      <c r="M1048" s="345"/>
      <c r="N1048" s="345"/>
      <c r="O1048" s="345"/>
      <c r="P1048" s="346" t="s">
        <v>809</v>
      </c>
      <c r="Q1048" s="346"/>
      <c r="R1048" s="346"/>
      <c r="S1048" s="346"/>
      <c r="T1048" s="346"/>
      <c r="U1048" s="346"/>
      <c r="V1048" s="346"/>
      <c r="W1048" s="346"/>
      <c r="X1048" s="346"/>
      <c r="Y1048" s="347">
        <v>0.2</v>
      </c>
      <c r="Z1048" s="348"/>
      <c r="AA1048" s="348"/>
      <c r="AB1048" s="349"/>
      <c r="AC1048" s="350" t="s">
        <v>373</v>
      </c>
      <c r="AD1048" s="351"/>
      <c r="AE1048" s="351"/>
      <c r="AF1048" s="351"/>
      <c r="AG1048" s="351"/>
      <c r="AH1048" s="352">
        <v>1</v>
      </c>
      <c r="AI1048" s="353"/>
      <c r="AJ1048" s="353"/>
      <c r="AK1048" s="353"/>
      <c r="AL1048" s="354">
        <v>100</v>
      </c>
      <c r="AM1048" s="355"/>
      <c r="AN1048" s="355"/>
      <c r="AO1048" s="356"/>
      <c r="AP1048" s="357"/>
      <c r="AQ1048" s="357"/>
      <c r="AR1048" s="357"/>
      <c r="AS1048" s="357"/>
      <c r="AT1048" s="357"/>
      <c r="AU1048" s="357"/>
      <c r="AV1048" s="357"/>
      <c r="AW1048" s="357"/>
      <c r="AX1048" s="357"/>
      <c r="AY1048">
        <f>COUNTA($C$1048)</f>
        <v>1</v>
      </c>
    </row>
    <row r="1049" spans="1:51" ht="42.95" customHeight="1" x14ac:dyDescent="0.15">
      <c r="A1049" s="370">
        <v>7</v>
      </c>
      <c r="B1049" s="370">
        <v>1</v>
      </c>
      <c r="C1049" s="343" t="s">
        <v>810</v>
      </c>
      <c r="D1049" s="343"/>
      <c r="E1049" s="343"/>
      <c r="F1049" s="343"/>
      <c r="G1049" s="343"/>
      <c r="H1049" s="343"/>
      <c r="I1049" s="343"/>
      <c r="J1049" s="344">
        <v>1010401027045</v>
      </c>
      <c r="K1049" s="345"/>
      <c r="L1049" s="345"/>
      <c r="M1049" s="345"/>
      <c r="N1049" s="345"/>
      <c r="O1049" s="345"/>
      <c r="P1049" s="359" t="s">
        <v>878</v>
      </c>
      <c r="Q1049" s="346"/>
      <c r="R1049" s="346"/>
      <c r="S1049" s="346"/>
      <c r="T1049" s="346"/>
      <c r="U1049" s="346"/>
      <c r="V1049" s="346"/>
      <c r="W1049" s="346"/>
      <c r="X1049" s="346"/>
      <c r="Y1049" s="347">
        <v>1</v>
      </c>
      <c r="Z1049" s="348"/>
      <c r="AA1049" s="348"/>
      <c r="AB1049" s="349"/>
      <c r="AC1049" s="350" t="s">
        <v>373</v>
      </c>
      <c r="AD1049" s="351"/>
      <c r="AE1049" s="351"/>
      <c r="AF1049" s="351"/>
      <c r="AG1049" s="351"/>
      <c r="AH1049" s="352">
        <v>1</v>
      </c>
      <c r="AI1049" s="353"/>
      <c r="AJ1049" s="353"/>
      <c r="AK1049" s="353"/>
      <c r="AL1049" s="354">
        <v>100</v>
      </c>
      <c r="AM1049" s="355"/>
      <c r="AN1049" s="355"/>
      <c r="AO1049" s="356"/>
      <c r="AP1049" s="357"/>
      <c r="AQ1049" s="357"/>
      <c r="AR1049" s="357"/>
      <c r="AS1049" s="357"/>
      <c r="AT1049" s="357"/>
      <c r="AU1049" s="357"/>
      <c r="AV1049" s="357"/>
      <c r="AW1049" s="357"/>
      <c r="AX1049" s="357"/>
      <c r="AY1049">
        <f>COUNTA($C$1049)</f>
        <v>1</v>
      </c>
    </row>
    <row r="1050" spans="1:51" ht="42.95" customHeight="1" x14ac:dyDescent="0.15">
      <c r="A1050" s="370">
        <v>8</v>
      </c>
      <c r="B1050" s="370">
        <v>1</v>
      </c>
      <c r="C1050" s="343" t="s">
        <v>810</v>
      </c>
      <c r="D1050" s="343"/>
      <c r="E1050" s="343"/>
      <c r="F1050" s="343"/>
      <c r="G1050" s="343"/>
      <c r="H1050" s="343"/>
      <c r="I1050" s="343"/>
      <c r="J1050" s="344">
        <v>1010401027045</v>
      </c>
      <c r="K1050" s="345"/>
      <c r="L1050" s="345"/>
      <c r="M1050" s="345"/>
      <c r="N1050" s="345"/>
      <c r="O1050" s="345"/>
      <c r="P1050" s="359" t="s">
        <v>887</v>
      </c>
      <c r="Q1050" s="346"/>
      <c r="R1050" s="346"/>
      <c r="S1050" s="346"/>
      <c r="T1050" s="346"/>
      <c r="U1050" s="346"/>
      <c r="V1050" s="346"/>
      <c r="W1050" s="346"/>
      <c r="X1050" s="346"/>
      <c r="Y1050" s="347">
        <v>1</v>
      </c>
      <c r="Z1050" s="348"/>
      <c r="AA1050" s="348"/>
      <c r="AB1050" s="349"/>
      <c r="AC1050" s="350" t="s">
        <v>373</v>
      </c>
      <c r="AD1050" s="351"/>
      <c r="AE1050" s="351"/>
      <c r="AF1050" s="351"/>
      <c r="AG1050" s="351"/>
      <c r="AH1050" s="352">
        <v>1</v>
      </c>
      <c r="AI1050" s="353"/>
      <c r="AJ1050" s="353"/>
      <c r="AK1050" s="353"/>
      <c r="AL1050" s="354">
        <v>100</v>
      </c>
      <c r="AM1050" s="355"/>
      <c r="AN1050" s="355"/>
      <c r="AO1050" s="356"/>
      <c r="AP1050" s="357"/>
      <c r="AQ1050" s="357"/>
      <c r="AR1050" s="357"/>
      <c r="AS1050" s="357"/>
      <c r="AT1050" s="357"/>
      <c r="AU1050" s="357"/>
      <c r="AV1050" s="357"/>
      <c r="AW1050" s="357"/>
      <c r="AX1050" s="357"/>
      <c r="AY1050">
        <f>COUNTA($C$1050)</f>
        <v>1</v>
      </c>
    </row>
    <row r="1051" spans="1:51" ht="42.95" customHeight="1" x14ac:dyDescent="0.15">
      <c r="A1051" s="370">
        <v>9</v>
      </c>
      <c r="B1051" s="370">
        <v>1</v>
      </c>
      <c r="C1051" s="343" t="s">
        <v>810</v>
      </c>
      <c r="D1051" s="343"/>
      <c r="E1051" s="343"/>
      <c r="F1051" s="343"/>
      <c r="G1051" s="343"/>
      <c r="H1051" s="343"/>
      <c r="I1051" s="343"/>
      <c r="J1051" s="344">
        <v>1010401027045</v>
      </c>
      <c r="K1051" s="345"/>
      <c r="L1051" s="345"/>
      <c r="M1051" s="345"/>
      <c r="N1051" s="345"/>
      <c r="O1051" s="345"/>
      <c r="P1051" s="359" t="s">
        <v>879</v>
      </c>
      <c r="Q1051" s="346"/>
      <c r="R1051" s="346"/>
      <c r="S1051" s="346"/>
      <c r="T1051" s="346"/>
      <c r="U1051" s="346"/>
      <c r="V1051" s="346"/>
      <c r="W1051" s="346"/>
      <c r="X1051" s="346"/>
      <c r="Y1051" s="347">
        <v>0.9</v>
      </c>
      <c r="Z1051" s="348"/>
      <c r="AA1051" s="348"/>
      <c r="AB1051" s="349"/>
      <c r="AC1051" s="350" t="s">
        <v>373</v>
      </c>
      <c r="AD1051" s="351"/>
      <c r="AE1051" s="351"/>
      <c r="AF1051" s="351"/>
      <c r="AG1051" s="351"/>
      <c r="AH1051" s="352">
        <v>1</v>
      </c>
      <c r="AI1051" s="353"/>
      <c r="AJ1051" s="353"/>
      <c r="AK1051" s="353"/>
      <c r="AL1051" s="354">
        <v>100</v>
      </c>
      <c r="AM1051" s="355"/>
      <c r="AN1051" s="355"/>
      <c r="AO1051" s="356"/>
      <c r="AP1051" s="357"/>
      <c r="AQ1051" s="357"/>
      <c r="AR1051" s="357"/>
      <c r="AS1051" s="357"/>
      <c r="AT1051" s="357"/>
      <c r="AU1051" s="357"/>
      <c r="AV1051" s="357"/>
      <c r="AW1051" s="357"/>
      <c r="AX1051" s="357"/>
      <c r="AY1051">
        <f>COUNTA($C$1051)</f>
        <v>1</v>
      </c>
    </row>
    <row r="1052" spans="1:51" ht="42.95" customHeight="1" x14ac:dyDescent="0.15">
      <c r="A1052" s="370">
        <v>10</v>
      </c>
      <c r="B1052" s="370">
        <v>1</v>
      </c>
      <c r="C1052" s="343" t="s">
        <v>810</v>
      </c>
      <c r="D1052" s="343"/>
      <c r="E1052" s="343"/>
      <c r="F1052" s="343"/>
      <c r="G1052" s="343"/>
      <c r="H1052" s="343"/>
      <c r="I1052" s="343"/>
      <c r="J1052" s="344">
        <v>1010401027045</v>
      </c>
      <c r="K1052" s="345"/>
      <c r="L1052" s="345"/>
      <c r="M1052" s="345"/>
      <c r="N1052" s="345"/>
      <c r="O1052" s="345"/>
      <c r="P1052" s="346" t="s">
        <v>811</v>
      </c>
      <c r="Q1052" s="346"/>
      <c r="R1052" s="346"/>
      <c r="S1052" s="346"/>
      <c r="T1052" s="346"/>
      <c r="U1052" s="346"/>
      <c r="V1052" s="346"/>
      <c r="W1052" s="346"/>
      <c r="X1052" s="346"/>
      <c r="Y1052" s="347">
        <v>0.6</v>
      </c>
      <c r="Z1052" s="348"/>
      <c r="AA1052" s="348"/>
      <c r="AB1052" s="349"/>
      <c r="AC1052" s="350" t="s">
        <v>373</v>
      </c>
      <c r="AD1052" s="351"/>
      <c r="AE1052" s="351"/>
      <c r="AF1052" s="351"/>
      <c r="AG1052" s="351"/>
      <c r="AH1052" s="352">
        <v>1</v>
      </c>
      <c r="AI1052" s="353"/>
      <c r="AJ1052" s="353"/>
      <c r="AK1052" s="353"/>
      <c r="AL1052" s="354">
        <v>100</v>
      </c>
      <c r="AM1052" s="355"/>
      <c r="AN1052" s="355"/>
      <c r="AO1052" s="356"/>
      <c r="AP1052" s="357"/>
      <c r="AQ1052" s="357"/>
      <c r="AR1052" s="357"/>
      <c r="AS1052" s="357"/>
      <c r="AT1052" s="357"/>
      <c r="AU1052" s="357"/>
      <c r="AV1052" s="357"/>
      <c r="AW1052" s="357"/>
      <c r="AX1052" s="357"/>
      <c r="AY1052">
        <f>COUNTA($C$1052)</f>
        <v>1</v>
      </c>
    </row>
    <row r="1053" spans="1:51" ht="42.95" customHeight="1" x14ac:dyDescent="0.15">
      <c r="A1053" s="370">
        <v>11</v>
      </c>
      <c r="B1053" s="370">
        <v>1</v>
      </c>
      <c r="C1053" s="343" t="s">
        <v>801</v>
      </c>
      <c r="D1053" s="343"/>
      <c r="E1053" s="343"/>
      <c r="F1053" s="343"/>
      <c r="G1053" s="343"/>
      <c r="H1053" s="343"/>
      <c r="I1053" s="343"/>
      <c r="J1053" s="344">
        <v>3020001073726</v>
      </c>
      <c r="K1053" s="345"/>
      <c r="L1053" s="345"/>
      <c r="M1053" s="345"/>
      <c r="N1053" s="345"/>
      <c r="O1053" s="345"/>
      <c r="P1053" s="359" t="s">
        <v>880</v>
      </c>
      <c r="Q1053" s="346"/>
      <c r="R1053" s="346"/>
      <c r="S1053" s="346"/>
      <c r="T1053" s="346"/>
      <c r="U1053" s="346"/>
      <c r="V1053" s="346"/>
      <c r="W1053" s="346"/>
      <c r="X1053" s="346"/>
      <c r="Y1053" s="347">
        <v>0.9</v>
      </c>
      <c r="Z1053" s="348"/>
      <c r="AA1053" s="348"/>
      <c r="AB1053" s="349"/>
      <c r="AC1053" s="350" t="s">
        <v>373</v>
      </c>
      <c r="AD1053" s="351"/>
      <c r="AE1053" s="351"/>
      <c r="AF1053" s="351"/>
      <c r="AG1053" s="351"/>
      <c r="AH1053" s="352">
        <v>1</v>
      </c>
      <c r="AI1053" s="353"/>
      <c r="AJ1053" s="353"/>
      <c r="AK1053" s="353"/>
      <c r="AL1053" s="354">
        <v>100</v>
      </c>
      <c r="AM1053" s="355"/>
      <c r="AN1053" s="355"/>
      <c r="AO1053" s="356"/>
      <c r="AP1053" s="357"/>
      <c r="AQ1053" s="357"/>
      <c r="AR1053" s="357"/>
      <c r="AS1053" s="357"/>
      <c r="AT1053" s="357"/>
      <c r="AU1053" s="357"/>
      <c r="AV1053" s="357"/>
      <c r="AW1053" s="357"/>
      <c r="AX1053" s="357"/>
      <c r="AY1053">
        <f>COUNTA($C$1053)</f>
        <v>1</v>
      </c>
    </row>
    <row r="1054" spans="1:51" ht="42.95" customHeight="1" x14ac:dyDescent="0.15">
      <c r="A1054" s="370">
        <v>12</v>
      </c>
      <c r="B1054" s="370">
        <v>1</v>
      </c>
      <c r="C1054" s="343" t="s">
        <v>801</v>
      </c>
      <c r="D1054" s="343"/>
      <c r="E1054" s="343"/>
      <c r="F1054" s="343"/>
      <c r="G1054" s="343"/>
      <c r="H1054" s="343"/>
      <c r="I1054" s="343"/>
      <c r="J1054" s="344">
        <v>3020001073726</v>
      </c>
      <c r="K1054" s="345"/>
      <c r="L1054" s="345"/>
      <c r="M1054" s="345"/>
      <c r="N1054" s="345"/>
      <c r="O1054" s="345"/>
      <c r="P1054" s="346" t="s">
        <v>823</v>
      </c>
      <c r="Q1054" s="346"/>
      <c r="R1054" s="346"/>
      <c r="S1054" s="346"/>
      <c r="T1054" s="346"/>
      <c r="U1054" s="346"/>
      <c r="V1054" s="346"/>
      <c r="W1054" s="346"/>
      <c r="X1054" s="346"/>
      <c r="Y1054" s="347">
        <v>0.7</v>
      </c>
      <c r="Z1054" s="348"/>
      <c r="AA1054" s="348"/>
      <c r="AB1054" s="349"/>
      <c r="AC1054" s="350" t="s">
        <v>373</v>
      </c>
      <c r="AD1054" s="351"/>
      <c r="AE1054" s="351"/>
      <c r="AF1054" s="351"/>
      <c r="AG1054" s="351"/>
      <c r="AH1054" s="352">
        <v>1</v>
      </c>
      <c r="AI1054" s="353"/>
      <c r="AJ1054" s="353"/>
      <c r="AK1054" s="353"/>
      <c r="AL1054" s="354">
        <v>100</v>
      </c>
      <c r="AM1054" s="355"/>
      <c r="AN1054" s="355"/>
      <c r="AO1054" s="356"/>
      <c r="AP1054" s="357"/>
      <c r="AQ1054" s="357"/>
      <c r="AR1054" s="357"/>
      <c r="AS1054" s="357"/>
      <c r="AT1054" s="357"/>
      <c r="AU1054" s="357"/>
      <c r="AV1054" s="357"/>
      <c r="AW1054" s="357"/>
      <c r="AX1054" s="357"/>
      <c r="AY1054">
        <f>COUNTA($C$1054)</f>
        <v>1</v>
      </c>
    </row>
    <row r="1055" spans="1:51" ht="42.95" customHeight="1" x14ac:dyDescent="0.15">
      <c r="A1055" s="370">
        <v>13</v>
      </c>
      <c r="B1055" s="370">
        <v>1</v>
      </c>
      <c r="C1055" s="343" t="s">
        <v>801</v>
      </c>
      <c r="D1055" s="343"/>
      <c r="E1055" s="343"/>
      <c r="F1055" s="343"/>
      <c r="G1055" s="343"/>
      <c r="H1055" s="343"/>
      <c r="I1055" s="343"/>
      <c r="J1055" s="344">
        <v>3020001073726</v>
      </c>
      <c r="K1055" s="345"/>
      <c r="L1055" s="345"/>
      <c r="M1055" s="345"/>
      <c r="N1055" s="345"/>
      <c r="O1055" s="345"/>
      <c r="P1055" s="346" t="s">
        <v>823</v>
      </c>
      <c r="Q1055" s="346"/>
      <c r="R1055" s="346"/>
      <c r="S1055" s="346"/>
      <c r="T1055" s="346"/>
      <c r="U1055" s="346"/>
      <c r="V1055" s="346"/>
      <c r="W1055" s="346"/>
      <c r="X1055" s="346"/>
      <c r="Y1055" s="347">
        <v>0.7</v>
      </c>
      <c r="Z1055" s="348"/>
      <c r="AA1055" s="348"/>
      <c r="AB1055" s="349"/>
      <c r="AC1055" s="350" t="s">
        <v>373</v>
      </c>
      <c r="AD1055" s="351"/>
      <c r="AE1055" s="351"/>
      <c r="AF1055" s="351"/>
      <c r="AG1055" s="351"/>
      <c r="AH1055" s="352">
        <v>1</v>
      </c>
      <c r="AI1055" s="353"/>
      <c r="AJ1055" s="353"/>
      <c r="AK1055" s="353"/>
      <c r="AL1055" s="354">
        <v>100</v>
      </c>
      <c r="AM1055" s="355"/>
      <c r="AN1055" s="355"/>
      <c r="AO1055" s="356"/>
      <c r="AP1055" s="357"/>
      <c r="AQ1055" s="357"/>
      <c r="AR1055" s="357"/>
      <c r="AS1055" s="357"/>
      <c r="AT1055" s="357"/>
      <c r="AU1055" s="357"/>
      <c r="AV1055" s="357"/>
      <c r="AW1055" s="357"/>
      <c r="AX1055" s="357"/>
      <c r="AY1055">
        <f>COUNTA($C$1055)</f>
        <v>1</v>
      </c>
    </row>
    <row r="1056" spans="1:51" ht="42.95" customHeight="1" x14ac:dyDescent="0.15">
      <c r="A1056" s="370">
        <v>14</v>
      </c>
      <c r="B1056" s="370">
        <v>1</v>
      </c>
      <c r="C1056" s="343" t="s">
        <v>801</v>
      </c>
      <c r="D1056" s="343"/>
      <c r="E1056" s="343"/>
      <c r="F1056" s="343"/>
      <c r="G1056" s="343"/>
      <c r="H1056" s="343"/>
      <c r="I1056" s="343"/>
      <c r="J1056" s="344">
        <v>3020001073726</v>
      </c>
      <c r="K1056" s="345"/>
      <c r="L1056" s="345"/>
      <c r="M1056" s="345"/>
      <c r="N1056" s="345"/>
      <c r="O1056" s="345"/>
      <c r="P1056" s="359" t="s">
        <v>881</v>
      </c>
      <c r="Q1056" s="346"/>
      <c r="R1056" s="346"/>
      <c r="S1056" s="346"/>
      <c r="T1056" s="346"/>
      <c r="U1056" s="346"/>
      <c r="V1056" s="346"/>
      <c r="W1056" s="346"/>
      <c r="X1056" s="346"/>
      <c r="Y1056" s="347">
        <v>0.7</v>
      </c>
      <c r="Z1056" s="348"/>
      <c r="AA1056" s="348"/>
      <c r="AB1056" s="349"/>
      <c r="AC1056" s="350" t="s">
        <v>373</v>
      </c>
      <c r="AD1056" s="351"/>
      <c r="AE1056" s="351"/>
      <c r="AF1056" s="351"/>
      <c r="AG1056" s="351"/>
      <c r="AH1056" s="352">
        <v>1</v>
      </c>
      <c r="AI1056" s="353"/>
      <c r="AJ1056" s="353"/>
      <c r="AK1056" s="353"/>
      <c r="AL1056" s="354">
        <v>100</v>
      </c>
      <c r="AM1056" s="355"/>
      <c r="AN1056" s="355"/>
      <c r="AO1056" s="356"/>
      <c r="AP1056" s="357"/>
      <c r="AQ1056" s="357"/>
      <c r="AR1056" s="357"/>
      <c r="AS1056" s="357"/>
      <c r="AT1056" s="357"/>
      <c r="AU1056" s="357"/>
      <c r="AV1056" s="357"/>
      <c r="AW1056" s="357"/>
      <c r="AX1056" s="357"/>
      <c r="AY1056">
        <f>COUNTA($C$1056)</f>
        <v>1</v>
      </c>
    </row>
    <row r="1057" spans="1:51" ht="42.95" customHeight="1" x14ac:dyDescent="0.15">
      <c r="A1057" s="370">
        <v>15</v>
      </c>
      <c r="B1057" s="370">
        <v>1</v>
      </c>
      <c r="C1057" s="343" t="s">
        <v>801</v>
      </c>
      <c r="D1057" s="343"/>
      <c r="E1057" s="343"/>
      <c r="F1057" s="343"/>
      <c r="G1057" s="343"/>
      <c r="H1057" s="343"/>
      <c r="I1057" s="343"/>
      <c r="J1057" s="344">
        <v>3020001073726</v>
      </c>
      <c r="K1057" s="345"/>
      <c r="L1057" s="345"/>
      <c r="M1057" s="345"/>
      <c r="N1057" s="345"/>
      <c r="O1057" s="345"/>
      <c r="P1057" s="359" t="s">
        <v>882</v>
      </c>
      <c r="Q1057" s="346"/>
      <c r="R1057" s="346"/>
      <c r="S1057" s="346"/>
      <c r="T1057" s="346"/>
      <c r="U1057" s="346"/>
      <c r="V1057" s="346"/>
      <c r="W1057" s="346"/>
      <c r="X1057" s="346"/>
      <c r="Y1057" s="347">
        <v>0.3</v>
      </c>
      <c r="Z1057" s="348"/>
      <c r="AA1057" s="348"/>
      <c r="AB1057" s="349"/>
      <c r="AC1057" s="350" t="s">
        <v>373</v>
      </c>
      <c r="AD1057" s="351"/>
      <c r="AE1057" s="351"/>
      <c r="AF1057" s="351"/>
      <c r="AG1057" s="351"/>
      <c r="AH1057" s="352">
        <v>2</v>
      </c>
      <c r="AI1057" s="353"/>
      <c r="AJ1057" s="353"/>
      <c r="AK1057" s="353"/>
      <c r="AL1057" s="354">
        <v>100</v>
      </c>
      <c r="AM1057" s="355"/>
      <c r="AN1057" s="355"/>
      <c r="AO1057" s="356"/>
      <c r="AP1057" s="357"/>
      <c r="AQ1057" s="357"/>
      <c r="AR1057" s="357"/>
      <c r="AS1057" s="357"/>
      <c r="AT1057" s="357"/>
      <c r="AU1057" s="357"/>
      <c r="AV1057" s="357"/>
      <c r="AW1057" s="357"/>
      <c r="AX1057" s="357"/>
      <c r="AY1057">
        <f>COUNTA($C$1057)</f>
        <v>1</v>
      </c>
    </row>
    <row r="1058" spans="1:51" ht="42.95" customHeight="1" x14ac:dyDescent="0.15">
      <c r="A1058" s="370">
        <v>16</v>
      </c>
      <c r="B1058" s="370">
        <v>1</v>
      </c>
      <c r="C1058" s="343" t="s">
        <v>812</v>
      </c>
      <c r="D1058" s="343"/>
      <c r="E1058" s="343"/>
      <c r="F1058" s="343"/>
      <c r="G1058" s="343"/>
      <c r="H1058" s="343"/>
      <c r="I1058" s="343"/>
      <c r="J1058" s="344">
        <v>2010001050792</v>
      </c>
      <c r="K1058" s="345"/>
      <c r="L1058" s="345"/>
      <c r="M1058" s="345"/>
      <c r="N1058" s="345"/>
      <c r="O1058" s="345"/>
      <c r="P1058" s="346" t="s">
        <v>813</v>
      </c>
      <c r="Q1058" s="346"/>
      <c r="R1058" s="346"/>
      <c r="S1058" s="346"/>
      <c r="T1058" s="346"/>
      <c r="U1058" s="346"/>
      <c r="V1058" s="346"/>
      <c r="W1058" s="346"/>
      <c r="X1058" s="346"/>
      <c r="Y1058" s="347">
        <v>0.8</v>
      </c>
      <c r="Z1058" s="348"/>
      <c r="AA1058" s="348"/>
      <c r="AB1058" s="349"/>
      <c r="AC1058" s="350" t="s">
        <v>373</v>
      </c>
      <c r="AD1058" s="351"/>
      <c r="AE1058" s="351"/>
      <c r="AF1058" s="351"/>
      <c r="AG1058" s="351"/>
      <c r="AH1058" s="352">
        <v>2</v>
      </c>
      <c r="AI1058" s="353"/>
      <c r="AJ1058" s="353"/>
      <c r="AK1058" s="353"/>
      <c r="AL1058" s="354">
        <v>100</v>
      </c>
      <c r="AM1058" s="355"/>
      <c r="AN1058" s="355"/>
      <c r="AO1058" s="356"/>
      <c r="AP1058" s="357"/>
      <c r="AQ1058" s="357"/>
      <c r="AR1058" s="357"/>
      <c r="AS1058" s="357"/>
      <c r="AT1058" s="357"/>
      <c r="AU1058" s="357"/>
      <c r="AV1058" s="357"/>
      <c r="AW1058" s="357"/>
      <c r="AX1058" s="357"/>
      <c r="AY1058">
        <f>COUNTA($C$1058)</f>
        <v>1</v>
      </c>
    </row>
    <row r="1059" spans="1:51" s="16" customFormat="1" ht="42.95" customHeight="1" x14ac:dyDescent="0.15">
      <c r="A1059" s="370">
        <v>17</v>
      </c>
      <c r="B1059" s="370">
        <v>1</v>
      </c>
      <c r="C1059" s="343" t="s">
        <v>812</v>
      </c>
      <c r="D1059" s="343"/>
      <c r="E1059" s="343"/>
      <c r="F1059" s="343"/>
      <c r="G1059" s="343"/>
      <c r="H1059" s="343"/>
      <c r="I1059" s="343"/>
      <c r="J1059" s="344">
        <v>2010001050792</v>
      </c>
      <c r="K1059" s="345"/>
      <c r="L1059" s="345"/>
      <c r="M1059" s="345"/>
      <c r="N1059" s="345"/>
      <c r="O1059" s="345"/>
      <c r="P1059" s="346" t="s">
        <v>814</v>
      </c>
      <c r="Q1059" s="346"/>
      <c r="R1059" s="346"/>
      <c r="S1059" s="346"/>
      <c r="T1059" s="346"/>
      <c r="U1059" s="346"/>
      <c r="V1059" s="346"/>
      <c r="W1059" s="346"/>
      <c r="X1059" s="346"/>
      <c r="Y1059" s="347">
        <v>0.7</v>
      </c>
      <c r="Z1059" s="348"/>
      <c r="AA1059" s="348"/>
      <c r="AB1059" s="349"/>
      <c r="AC1059" s="350" t="s">
        <v>373</v>
      </c>
      <c r="AD1059" s="351"/>
      <c r="AE1059" s="351"/>
      <c r="AF1059" s="351"/>
      <c r="AG1059" s="351"/>
      <c r="AH1059" s="352">
        <v>2</v>
      </c>
      <c r="AI1059" s="353"/>
      <c r="AJ1059" s="353"/>
      <c r="AK1059" s="353"/>
      <c r="AL1059" s="354">
        <v>100</v>
      </c>
      <c r="AM1059" s="355"/>
      <c r="AN1059" s="355"/>
      <c r="AO1059" s="356"/>
      <c r="AP1059" s="357"/>
      <c r="AQ1059" s="357"/>
      <c r="AR1059" s="357"/>
      <c r="AS1059" s="357"/>
      <c r="AT1059" s="357"/>
      <c r="AU1059" s="357"/>
      <c r="AV1059" s="357"/>
      <c r="AW1059" s="357"/>
      <c r="AX1059" s="357"/>
      <c r="AY1059">
        <f>COUNTA($C$1059)</f>
        <v>1</v>
      </c>
    </row>
    <row r="1060" spans="1:51" ht="42.95" customHeight="1" x14ac:dyDescent="0.15">
      <c r="A1060" s="370">
        <v>18</v>
      </c>
      <c r="B1060" s="370">
        <v>1</v>
      </c>
      <c r="C1060" s="343" t="s">
        <v>815</v>
      </c>
      <c r="D1060" s="343"/>
      <c r="E1060" s="343"/>
      <c r="F1060" s="343"/>
      <c r="G1060" s="343"/>
      <c r="H1060" s="343"/>
      <c r="I1060" s="343"/>
      <c r="J1060" s="344">
        <v>4010601031604</v>
      </c>
      <c r="K1060" s="345"/>
      <c r="L1060" s="345"/>
      <c r="M1060" s="345"/>
      <c r="N1060" s="345"/>
      <c r="O1060" s="345"/>
      <c r="P1060" s="346" t="s">
        <v>816</v>
      </c>
      <c r="Q1060" s="346"/>
      <c r="R1060" s="346"/>
      <c r="S1060" s="346"/>
      <c r="T1060" s="346"/>
      <c r="U1060" s="346"/>
      <c r="V1060" s="346"/>
      <c r="W1060" s="346"/>
      <c r="X1060" s="346"/>
      <c r="Y1060" s="347">
        <v>1</v>
      </c>
      <c r="Z1060" s="348"/>
      <c r="AA1060" s="348"/>
      <c r="AB1060" s="349"/>
      <c r="AC1060" s="350" t="s">
        <v>373</v>
      </c>
      <c r="AD1060" s="351"/>
      <c r="AE1060" s="351"/>
      <c r="AF1060" s="351"/>
      <c r="AG1060" s="351"/>
      <c r="AH1060" s="352">
        <v>1</v>
      </c>
      <c r="AI1060" s="353"/>
      <c r="AJ1060" s="353"/>
      <c r="AK1060" s="353"/>
      <c r="AL1060" s="354">
        <v>100</v>
      </c>
      <c r="AM1060" s="355"/>
      <c r="AN1060" s="355"/>
      <c r="AO1060" s="356"/>
      <c r="AP1060" s="357"/>
      <c r="AQ1060" s="357"/>
      <c r="AR1060" s="357"/>
      <c r="AS1060" s="357"/>
      <c r="AT1060" s="357"/>
      <c r="AU1060" s="357"/>
      <c r="AV1060" s="357"/>
      <c r="AW1060" s="357"/>
      <c r="AX1060" s="357"/>
      <c r="AY1060">
        <f>COUNTA($C$1060)</f>
        <v>1</v>
      </c>
    </row>
    <row r="1061" spans="1:51" ht="42.95" customHeight="1" x14ac:dyDescent="0.15">
      <c r="A1061" s="370">
        <v>19</v>
      </c>
      <c r="B1061" s="370">
        <v>1</v>
      </c>
      <c r="C1061" s="343" t="s">
        <v>817</v>
      </c>
      <c r="D1061" s="343"/>
      <c r="E1061" s="343"/>
      <c r="F1061" s="343"/>
      <c r="G1061" s="343"/>
      <c r="H1061" s="343"/>
      <c r="I1061" s="343"/>
      <c r="J1061" s="344">
        <v>1010001061972</v>
      </c>
      <c r="K1061" s="345"/>
      <c r="L1061" s="345"/>
      <c r="M1061" s="345"/>
      <c r="N1061" s="345"/>
      <c r="O1061" s="345"/>
      <c r="P1061" s="346" t="s">
        <v>818</v>
      </c>
      <c r="Q1061" s="346"/>
      <c r="R1061" s="346"/>
      <c r="S1061" s="346"/>
      <c r="T1061" s="346"/>
      <c r="U1061" s="346"/>
      <c r="V1061" s="346"/>
      <c r="W1061" s="346"/>
      <c r="X1061" s="346"/>
      <c r="Y1061" s="347">
        <v>0.8</v>
      </c>
      <c r="Z1061" s="348"/>
      <c r="AA1061" s="348"/>
      <c r="AB1061" s="349"/>
      <c r="AC1061" s="350" t="s">
        <v>373</v>
      </c>
      <c r="AD1061" s="351"/>
      <c r="AE1061" s="351"/>
      <c r="AF1061" s="351"/>
      <c r="AG1061" s="351"/>
      <c r="AH1061" s="352">
        <v>1</v>
      </c>
      <c r="AI1061" s="353"/>
      <c r="AJ1061" s="353"/>
      <c r="AK1061" s="353"/>
      <c r="AL1061" s="354">
        <v>100</v>
      </c>
      <c r="AM1061" s="355"/>
      <c r="AN1061" s="355"/>
      <c r="AO1061" s="356"/>
      <c r="AP1061" s="357"/>
      <c r="AQ1061" s="357"/>
      <c r="AR1061" s="357"/>
      <c r="AS1061" s="357"/>
      <c r="AT1061" s="357"/>
      <c r="AU1061" s="357"/>
      <c r="AV1061" s="357"/>
      <c r="AW1061" s="357"/>
      <c r="AX1061" s="357"/>
      <c r="AY1061">
        <f>COUNTA($C$1061)</f>
        <v>1</v>
      </c>
    </row>
    <row r="1062" spans="1:51" ht="53.1" customHeight="1" x14ac:dyDescent="0.15">
      <c r="A1062" s="370">
        <v>20</v>
      </c>
      <c r="B1062" s="370">
        <v>1</v>
      </c>
      <c r="C1062" s="343" t="s">
        <v>819</v>
      </c>
      <c r="D1062" s="343"/>
      <c r="E1062" s="343"/>
      <c r="F1062" s="343"/>
      <c r="G1062" s="343"/>
      <c r="H1062" s="343"/>
      <c r="I1062" s="343"/>
      <c r="J1062" s="344">
        <v>7010005018674</v>
      </c>
      <c r="K1062" s="345"/>
      <c r="L1062" s="345"/>
      <c r="M1062" s="345"/>
      <c r="N1062" s="345"/>
      <c r="O1062" s="345"/>
      <c r="P1062" s="346" t="s">
        <v>820</v>
      </c>
      <c r="Q1062" s="346"/>
      <c r="R1062" s="346"/>
      <c r="S1062" s="346"/>
      <c r="T1062" s="346"/>
      <c r="U1062" s="346"/>
      <c r="V1062" s="346"/>
      <c r="W1062" s="346"/>
      <c r="X1062" s="346"/>
      <c r="Y1062" s="347">
        <v>0.8</v>
      </c>
      <c r="Z1062" s="348"/>
      <c r="AA1062" s="348"/>
      <c r="AB1062" s="349"/>
      <c r="AC1062" s="350" t="s">
        <v>373</v>
      </c>
      <c r="AD1062" s="351"/>
      <c r="AE1062" s="351"/>
      <c r="AF1062" s="351"/>
      <c r="AG1062" s="351"/>
      <c r="AH1062" s="352">
        <v>1</v>
      </c>
      <c r="AI1062" s="353"/>
      <c r="AJ1062" s="353"/>
      <c r="AK1062" s="353"/>
      <c r="AL1062" s="354">
        <v>100</v>
      </c>
      <c r="AM1062" s="355"/>
      <c r="AN1062" s="355"/>
      <c r="AO1062" s="356"/>
      <c r="AP1062" s="357"/>
      <c r="AQ1062" s="357"/>
      <c r="AR1062" s="357"/>
      <c r="AS1062" s="357"/>
      <c r="AT1062" s="357"/>
      <c r="AU1062" s="357"/>
      <c r="AV1062" s="357"/>
      <c r="AW1062" s="357"/>
      <c r="AX1062" s="357"/>
      <c r="AY1062">
        <f>COUNTA($C$1062)</f>
        <v>1</v>
      </c>
    </row>
    <row r="1063" spans="1:51" ht="42.95" customHeight="1" x14ac:dyDescent="0.15">
      <c r="A1063" s="370">
        <v>21</v>
      </c>
      <c r="B1063" s="370">
        <v>1</v>
      </c>
      <c r="C1063" s="343" t="s">
        <v>821</v>
      </c>
      <c r="D1063" s="343"/>
      <c r="E1063" s="343"/>
      <c r="F1063" s="343"/>
      <c r="G1063" s="343"/>
      <c r="H1063" s="343"/>
      <c r="I1063" s="343"/>
      <c r="J1063" s="344">
        <v>9013301012464</v>
      </c>
      <c r="K1063" s="345"/>
      <c r="L1063" s="345"/>
      <c r="M1063" s="345"/>
      <c r="N1063" s="345"/>
      <c r="O1063" s="345"/>
      <c r="P1063" s="346" t="s">
        <v>822</v>
      </c>
      <c r="Q1063" s="346"/>
      <c r="R1063" s="346"/>
      <c r="S1063" s="346"/>
      <c r="T1063" s="346"/>
      <c r="U1063" s="346"/>
      <c r="V1063" s="346"/>
      <c r="W1063" s="346"/>
      <c r="X1063" s="346"/>
      <c r="Y1063" s="347">
        <v>0.7</v>
      </c>
      <c r="Z1063" s="348"/>
      <c r="AA1063" s="348"/>
      <c r="AB1063" s="349"/>
      <c r="AC1063" s="350" t="s">
        <v>373</v>
      </c>
      <c r="AD1063" s="351"/>
      <c r="AE1063" s="351"/>
      <c r="AF1063" s="351"/>
      <c r="AG1063" s="351"/>
      <c r="AH1063" s="352">
        <v>1</v>
      </c>
      <c r="AI1063" s="353"/>
      <c r="AJ1063" s="353"/>
      <c r="AK1063" s="353"/>
      <c r="AL1063" s="354">
        <v>100</v>
      </c>
      <c r="AM1063" s="355"/>
      <c r="AN1063" s="355"/>
      <c r="AO1063" s="356"/>
      <c r="AP1063" s="357"/>
      <c r="AQ1063" s="357"/>
      <c r="AR1063" s="357"/>
      <c r="AS1063" s="357"/>
      <c r="AT1063" s="357"/>
      <c r="AU1063" s="357"/>
      <c r="AV1063" s="357"/>
      <c r="AW1063" s="357"/>
      <c r="AX1063" s="357"/>
      <c r="AY1063">
        <f>COUNTA($C$1063)</f>
        <v>1</v>
      </c>
    </row>
    <row r="1064" spans="1:51" ht="42.95" customHeight="1" x14ac:dyDescent="0.15">
      <c r="A1064" s="370">
        <v>22</v>
      </c>
      <c r="B1064" s="370">
        <v>1</v>
      </c>
      <c r="C1064" s="358" t="s">
        <v>888</v>
      </c>
      <c r="D1064" s="343"/>
      <c r="E1064" s="343"/>
      <c r="F1064" s="343"/>
      <c r="G1064" s="343"/>
      <c r="H1064" s="343"/>
      <c r="I1064" s="343"/>
      <c r="J1064" s="344">
        <v>7010401027238</v>
      </c>
      <c r="K1064" s="345"/>
      <c r="L1064" s="345"/>
      <c r="M1064" s="345"/>
      <c r="N1064" s="345"/>
      <c r="O1064" s="345"/>
      <c r="P1064" s="359" t="s">
        <v>889</v>
      </c>
      <c r="Q1064" s="346"/>
      <c r="R1064" s="346"/>
      <c r="S1064" s="346"/>
      <c r="T1064" s="346"/>
      <c r="U1064" s="346"/>
      <c r="V1064" s="346"/>
      <c r="W1064" s="346"/>
      <c r="X1064" s="346"/>
      <c r="Y1064" s="347">
        <v>0.5</v>
      </c>
      <c r="Z1064" s="348"/>
      <c r="AA1064" s="348"/>
      <c r="AB1064" s="349"/>
      <c r="AC1064" s="350" t="s">
        <v>373</v>
      </c>
      <c r="AD1064" s="351"/>
      <c r="AE1064" s="351"/>
      <c r="AF1064" s="351"/>
      <c r="AG1064" s="351"/>
      <c r="AH1064" s="352">
        <v>1</v>
      </c>
      <c r="AI1064" s="353"/>
      <c r="AJ1064" s="353"/>
      <c r="AK1064" s="353"/>
      <c r="AL1064" s="354">
        <v>100</v>
      </c>
      <c r="AM1064" s="355"/>
      <c r="AN1064" s="355"/>
      <c r="AO1064" s="356"/>
      <c r="AP1064" s="357"/>
      <c r="AQ1064" s="357"/>
      <c r="AR1064" s="357"/>
      <c r="AS1064" s="357"/>
      <c r="AT1064" s="357"/>
      <c r="AU1064" s="357"/>
      <c r="AV1064" s="357"/>
      <c r="AW1064" s="357"/>
      <c r="AX1064" s="357"/>
      <c r="AY1064">
        <f>COUNTA($C$1064)</f>
        <v>1</v>
      </c>
    </row>
    <row r="1065" spans="1:51" ht="53.1" customHeight="1" x14ac:dyDescent="0.15">
      <c r="A1065" s="370">
        <v>23</v>
      </c>
      <c r="B1065" s="370">
        <v>1</v>
      </c>
      <c r="C1065" s="358" t="s">
        <v>891</v>
      </c>
      <c r="D1065" s="343"/>
      <c r="E1065" s="343"/>
      <c r="F1065" s="343"/>
      <c r="G1065" s="343"/>
      <c r="H1065" s="343"/>
      <c r="I1065" s="343"/>
      <c r="J1065" s="344">
        <v>6050005002007</v>
      </c>
      <c r="K1065" s="345"/>
      <c r="L1065" s="345"/>
      <c r="M1065" s="345"/>
      <c r="N1065" s="345"/>
      <c r="O1065" s="345"/>
      <c r="P1065" s="359" t="s">
        <v>892</v>
      </c>
      <c r="Q1065" s="346"/>
      <c r="R1065" s="346"/>
      <c r="S1065" s="346"/>
      <c r="T1065" s="346"/>
      <c r="U1065" s="346"/>
      <c r="V1065" s="346"/>
      <c r="W1065" s="346"/>
      <c r="X1065" s="346"/>
      <c r="Y1065" s="347">
        <v>0.3</v>
      </c>
      <c r="Z1065" s="348"/>
      <c r="AA1065" s="348"/>
      <c r="AB1065" s="349"/>
      <c r="AC1065" s="350" t="s">
        <v>373</v>
      </c>
      <c r="AD1065" s="351"/>
      <c r="AE1065" s="351"/>
      <c r="AF1065" s="351"/>
      <c r="AG1065" s="351"/>
      <c r="AH1065" s="352">
        <v>1</v>
      </c>
      <c r="AI1065" s="353"/>
      <c r="AJ1065" s="353"/>
      <c r="AK1065" s="353"/>
      <c r="AL1065" s="354">
        <v>100</v>
      </c>
      <c r="AM1065" s="355"/>
      <c r="AN1065" s="355"/>
      <c r="AO1065" s="356"/>
      <c r="AP1065" s="357"/>
      <c r="AQ1065" s="357"/>
      <c r="AR1065" s="357"/>
      <c r="AS1065" s="357"/>
      <c r="AT1065" s="357"/>
      <c r="AU1065" s="357"/>
      <c r="AV1065" s="357"/>
      <c r="AW1065" s="357"/>
      <c r="AX1065" s="357"/>
      <c r="AY1065">
        <f>COUNTA($C$1065)</f>
        <v>1</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296</v>
      </c>
      <c r="K1075" s="361"/>
      <c r="L1075" s="361"/>
      <c r="M1075" s="361"/>
      <c r="N1075" s="361"/>
      <c r="O1075" s="361"/>
      <c r="P1075" s="247" t="s">
        <v>244</v>
      </c>
      <c r="Q1075" s="247"/>
      <c r="R1075" s="247"/>
      <c r="S1075" s="247"/>
      <c r="T1075" s="247"/>
      <c r="U1075" s="247"/>
      <c r="V1075" s="247"/>
      <c r="W1075" s="247"/>
      <c r="X1075" s="247"/>
      <c r="Y1075" s="362" t="s">
        <v>294</v>
      </c>
      <c r="Z1075" s="363"/>
      <c r="AA1075" s="363"/>
      <c r="AB1075" s="363"/>
      <c r="AC1075" s="152" t="s">
        <v>333</v>
      </c>
      <c r="AD1075" s="152"/>
      <c r="AE1075" s="152"/>
      <c r="AF1075" s="152"/>
      <c r="AG1075" s="152"/>
      <c r="AH1075" s="362" t="s">
        <v>362</v>
      </c>
      <c r="AI1075" s="360"/>
      <c r="AJ1075" s="360"/>
      <c r="AK1075" s="360"/>
      <c r="AL1075" s="360" t="s">
        <v>21</v>
      </c>
      <c r="AM1075" s="360"/>
      <c r="AN1075" s="360"/>
      <c r="AO1075" s="364"/>
      <c r="AP1075" s="365" t="s">
        <v>297</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customHeight="1" x14ac:dyDescent="0.15">
      <c r="A1106" s="371" t="s">
        <v>324</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339</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15">
      <c r="A1108" s="57"/>
      <c r="B1108" s="69" t="s">
        <v>316</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hidden="1" customHeight="1" x14ac:dyDescent="0.15">
      <c r="A1109" s="370"/>
      <c r="B1109" s="370"/>
      <c r="C1109" s="152" t="s">
        <v>263</v>
      </c>
      <c r="D1109" s="374"/>
      <c r="E1109" s="152" t="s">
        <v>262</v>
      </c>
      <c r="F1109" s="374"/>
      <c r="G1109" s="374"/>
      <c r="H1109" s="374"/>
      <c r="I1109" s="374"/>
      <c r="J1109" s="152" t="s">
        <v>296</v>
      </c>
      <c r="K1109" s="152"/>
      <c r="L1109" s="152"/>
      <c r="M1109" s="152"/>
      <c r="N1109" s="152"/>
      <c r="O1109" s="152"/>
      <c r="P1109" s="362" t="s">
        <v>27</v>
      </c>
      <c r="Q1109" s="362"/>
      <c r="R1109" s="362"/>
      <c r="S1109" s="362"/>
      <c r="T1109" s="362"/>
      <c r="U1109" s="362"/>
      <c r="V1109" s="362"/>
      <c r="W1109" s="362"/>
      <c r="X1109" s="362"/>
      <c r="Y1109" s="152" t="s">
        <v>298</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325</v>
      </c>
      <c r="AQ1109" s="365"/>
      <c r="AR1109" s="365"/>
      <c r="AS1109" s="365"/>
      <c r="AT1109" s="365"/>
      <c r="AU1109" s="365"/>
      <c r="AV1109" s="365"/>
      <c r="AW1109" s="365"/>
      <c r="AX1109" s="365"/>
    </row>
    <row r="1110" spans="1:51" ht="30" hidden="1" customHeight="1" x14ac:dyDescent="0.15">
      <c r="A1110" s="370">
        <v>1</v>
      </c>
      <c r="B1110" s="370">
        <v>1</v>
      </c>
      <c r="C1110" s="368"/>
      <c r="D1110" s="368"/>
      <c r="E1110" s="369"/>
      <c r="F1110" s="369"/>
      <c r="G1110" s="369"/>
      <c r="H1110" s="369"/>
      <c r="I1110" s="369"/>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350"/>
      <c r="AD1110" s="351"/>
      <c r="AE1110" s="351"/>
      <c r="AF1110" s="351"/>
      <c r="AG1110" s="351"/>
      <c r="AH1110" s="352"/>
      <c r="AI1110" s="353"/>
      <c r="AJ1110" s="353"/>
      <c r="AK1110" s="353"/>
      <c r="AL1110" s="354"/>
      <c r="AM1110" s="355"/>
      <c r="AN1110" s="355"/>
      <c r="AO1110" s="356"/>
      <c r="AP1110" s="357"/>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43" max="49" man="1"/>
    <brk id="186" max="49" man="1"/>
    <brk id="718" max="49" man="1"/>
    <brk id="745" max="49" man="1"/>
    <brk id="786" max="49" man="1"/>
    <brk id="841" max="49" man="1"/>
    <brk id="1040"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AD23" sqref="AD23:AX2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543</v>
      </c>
      <c r="AA1" s="29" t="s">
        <v>82</v>
      </c>
      <c r="AB1" s="29" t="s">
        <v>544</v>
      </c>
      <c r="AC1" s="29" t="s">
        <v>34</v>
      </c>
      <c r="AD1" s="28"/>
      <c r="AE1" s="29" t="s">
        <v>46</v>
      </c>
      <c r="AF1" s="30"/>
      <c r="AG1" s="51" t="s">
        <v>245</v>
      </c>
      <c r="AI1" s="51" t="s">
        <v>254</v>
      </c>
      <c r="AK1" s="51" t="s">
        <v>259</v>
      </c>
      <c r="AM1" s="82"/>
      <c r="AN1" s="82"/>
      <c r="AP1" s="28" t="s">
        <v>351</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c r="M2" s="13" t="str">
        <f>IF(L2="","",K2)</f>
        <v/>
      </c>
      <c r="N2" s="13" t="str">
        <f>IF(M2="","",IF(N1&lt;&gt;"",CONCATENATE(N1,"、",M2),M2))</f>
        <v/>
      </c>
      <c r="O2" s="13"/>
      <c r="P2" s="12" t="s">
        <v>74</v>
      </c>
      <c r="Q2" s="17" t="s">
        <v>713</v>
      </c>
      <c r="R2" s="13" t="str">
        <f>IF(Q2="","",P2)</f>
        <v>直接実施</v>
      </c>
      <c r="S2" s="13" t="str">
        <f>IF(R2="","",IF(S1&lt;&gt;"",CONCATENATE(S1,"、",R2),R2))</f>
        <v>直接実施</v>
      </c>
      <c r="T2" s="13"/>
      <c r="U2" s="101">
        <v>20</v>
      </c>
      <c r="W2" s="32" t="s">
        <v>178</v>
      </c>
      <c r="Y2" s="32" t="s">
        <v>68</v>
      </c>
      <c r="Z2" s="32" t="s">
        <v>68</v>
      </c>
      <c r="AA2" s="94" t="s">
        <v>406</v>
      </c>
      <c r="AB2" s="94" t="s">
        <v>638</v>
      </c>
      <c r="AC2" s="95" t="s">
        <v>135</v>
      </c>
      <c r="AD2" s="28"/>
      <c r="AE2" s="43" t="s">
        <v>174</v>
      </c>
      <c r="AF2" s="30"/>
      <c r="AG2" s="53" t="s">
        <v>367</v>
      </c>
      <c r="AI2" s="51" t="s">
        <v>401</v>
      </c>
      <c r="AK2" s="51" t="s">
        <v>260</v>
      </c>
      <c r="AM2" s="82"/>
      <c r="AN2" s="82"/>
      <c r="AP2" s="53" t="s">
        <v>367</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
      </c>
      <c r="O3" s="13"/>
      <c r="P3" s="12" t="s">
        <v>75</v>
      </c>
      <c r="Q3" s="17" t="s">
        <v>713</v>
      </c>
      <c r="R3" s="13" t="str">
        <f t="shared" ref="R3:R8" si="3">IF(Q3="","",P3)</f>
        <v>委託・請負</v>
      </c>
      <c r="S3" s="13" t="str">
        <f t="shared" ref="S3:S8" si="4">IF(R3="",S2,IF(S2&lt;&gt;"",CONCATENATE(S2,"、",R3),R3))</f>
        <v>直接実施、委託・請負</v>
      </c>
      <c r="T3" s="13"/>
      <c r="U3" s="32" t="s">
        <v>670</v>
      </c>
      <c r="W3" s="32" t="s">
        <v>150</v>
      </c>
      <c r="Y3" s="32" t="s">
        <v>69</v>
      </c>
      <c r="Z3" s="32" t="s">
        <v>545</v>
      </c>
      <c r="AA3" s="94" t="s">
        <v>506</v>
      </c>
      <c r="AB3" s="94" t="s">
        <v>639</v>
      </c>
      <c r="AC3" s="95" t="s">
        <v>136</v>
      </c>
      <c r="AD3" s="28"/>
      <c r="AE3" s="43" t="s">
        <v>175</v>
      </c>
      <c r="AF3" s="30"/>
      <c r="AG3" s="53" t="s">
        <v>368</v>
      </c>
      <c r="AI3" s="51" t="s">
        <v>253</v>
      </c>
      <c r="AK3" s="51" t="str">
        <f>CHAR(CODE(AK2)+1)</f>
        <v>B</v>
      </c>
      <c r="AM3" s="82"/>
      <c r="AN3" s="82"/>
      <c r="AP3" s="53" t="s">
        <v>368</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
      </c>
      <c r="O4" s="13"/>
      <c r="P4" s="12" t="s">
        <v>76</v>
      </c>
      <c r="Q4" s="17"/>
      <c r="R4" s="13" t="str">
        <f t="shared" si="3"/>
        <v/>
      </c>
      <c r="S4" s="13" t="str">
        <f t="shared" si="4"/>
        <v>直接実施、委託・請負</v>
      </c>
      <c r="T4" s="13"/>
      <c r="U4" s="32" t="s">
        <v>671</v>
      </c>
      <c r="W4" s="32" t="s">
        <v>151</v>
      </c>
      <c r="Y4" s="32" t="s">
        <v>413</v>
      </c>
      <c r="Z4" s="32" t="s">
        <v>546</v>
      </c>
      <c r="AA4" s="94" t="s">
        <v>507</v>
      </c>
      <c r="AB4" s="94" t="s">
        <v>640</v>
      </c>
      <c r="AC4" s="94" t="s">
        <v>137</v>
      </c>
      <c r="AD4" s="28"/>
      <c r="AE4" s="43" t="s">
        <v>176</v>
      </c>
      <c r="AF4" s="30"/>
      <c r="AG4" s="53" t="s">
        <v>369</v>
      </c>
      <c r="AI4" s="51" t="s">
        <v>255</v>
      </c>
      <c r="AK4" s="51" t="str">
        <f t="shared" ref="AK4:AK49" si="7">CHAR(CODE(AK3)+1)</f>
        <v>C</v>
      </c>
      <c r="AM4" s="82"/>
      <c r="AN4" s="82"/>
      <c r="AP4" s="53" t="s">
        <v>369</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
      </c>
      <c r="O5" s="13"/>
      <c r="P5" s="12" t="s">
        <v>77</v>
      </c>
      <c r="Q5" s="17"/>
      <c r="R5" s="13" t="str">
        <f t="shared" si="3"/>
        <v/>
      </c>
      <c r="S5" s="13" t="str">
        <f t="shared" si="4"/>
        <v>直接実施、委託・請負</v>
      </c>
      <c r="T5" s="13"/>
      <c r="W5" s="32" t="s">
        <v>695</v>
      </c>
      <c r="Y5" s="32" t="s">
        <v>414</v>
      </c>
      <c r="Z5" s="32" t="s">
        <v>547</v>
      </c>
      <c r="AA5" s="94" t="s">
        <v>508</v>
      </c>
      <c r="AB5" s="94" t="s">
        <v>641</v>
      </c>
      <c r="AC5" s="94" t="s">
        <v>177</v>
      </c>
      <c r="AD5" s="31"/>
      <c r="AE5" s="43" t="s">
        <v>380</v>
      </c>
      <c r="AF5" s="30"/>
      <c r="AG5" s="53" t="s">
        <v>370</v>
      </c>
      <c r="AI5" s="51" t="s">
        <v>410</v>
      </c>
      <c r="AK5" s="51" t="str">
        <f t="shared" si="7"/>
        <v>D</v>
      </c>
      <c r="AP5" s="53" t="s">
        <v>370</v>
      </c>
    </row>
    <row r="6" spans="1:42" ht="13.5" customHeight="1" x14ac:dyDescent="0.15">
      <c r="A6" s="14" t="s">
        <v>89</v>
      </c>
      <c r="B6" s="15" t="s">
        <v>713</v>
      </c>
      <c r="C6" s="13" t="str">
        <f t="shared" si="0"/>
        <v>科学技術・イノベーション</v>
      </c>
      <c r="D6" s="13" t="str">
        <f t="shared" ref="D6:D21" si="8">IF(C6="",D5,IF(D5&lt;&gt;"",CONCATENATE(D5,"、",C6),C6))</f>
        <v>科学技術・イノベーション</v>
      </c>
      <c r="F6" s="18" t="s">
        <v>115</v>
      </c>
      <c r="G6" s="17"/>
      <c r="H6" s="13" t="str">
        <f t="shared" si="1"/>
        <v/>
      </c>
      <c r="I6" s="13" t="str">
        <f t="shared" si="5"/>
        <v/>
      </c>
      <c r="K6" s="14" t="s">
        <v>107</v>
      </c>
      <c r="L6" s="15"/>
      <c r="M6" s="13" t="str">
        <f t="shared" si="2"/>
        <v/>
      </c>
      <c r="N6" s="13" t="str">
        <f t="shared" si="6"/>
        <v/>
      </c>
      <c r="O6" s="13"/>
      <c r="P6" s="12" t="s">
        <v>78</v>
      </c>
      <c r="Q6" s="17"/>
      <c r="R6" s="13" t="str">
        <f t="shared" si="3"/>
        <v/>
      </c>
      <c r="S6" s="13" t="str">
        <f t="shared" si="4"/>
        <v>直接実施、委託・請負</v>
      </c>
      <c r="T6" s="13"/>
      <c r="U6" s="32" t="s">
        <v>382</v>
      </c>
      <c r="W6" s="32" t="s">
        <v>152</v>
      </c>
      <c r="Y6" s="32" t="s">
        <v>415</v>
      </c>
      <c r="Z6" s="32" t="s">
        <v>548</v>
      </c>
      <c r="AA6" s="94" t="s">
        <v>509</v>
      </c>
      <c r="AB6" s="94" t="s">
        <v>642</v>
      </c>
      <c r="AC6" s="94" t="s">
        <v>138</v>
      </c>
      <c r="AD6" s="31"/>
      <c r="AE6" s="43" t="s">
        <v>377</v>
      </c>
      <c r="AF6" s="30"/>
      <c r="AG6" s="53" t="s">
        <v>371</v>
      </c>
      <c r="AI6" s="51" t="s">
        <v>411</v>
      </c>
      <c r="AK6" s="51" t="str">
        <f>CHAR(CODE(AK5)+1)</f>
        <v>E</v>
      </c>
      <c r="AP6" s="53" t="s">
        <v>371</v>
      </c>
    </row>
    <row r="7" spans="1:42" ht="13.5" customHeight="1" x14ac:dyDescent="0.15">
      <c r="A7" s="14" t="s">
        <v>90</v>
      </c>
      <c r="B7" s="15"/>
      <c r="C7" s="13" t="str">
        <f t="shared" si="0"/>
        <v/>
      </c>
      <c r="D7" s="13" t="str">
        <f t="shared" si="8"/>
        <v>科学技術・イノベーション</v>
      </c>
      <c r="F7" s="18" t="s">
        <v>299</v>
      </c>
      <c r="G7" s="17"/>
      <c r="H7" s="13" t="str">
        <f t="shared" si="1"/>
        <v/>
      </c>
      <c r="I7" s="13" t="str">
        <f t="shared" si="5"/>
        <v/>
      </c>
      <c r="K7" s="14" t="s">
        <v>108</v>
      </c>
      <c r="L7" s="15"/>
      <c r="M7" s="13" t="str">
        <f t="shared" si="2"/>
        <v/>
      </c>
      <c r="N7" s="13" t="str">
        <f t="shared" si="6"/>
        <v/>
      </c>
      <c r="O7" s="13"/>
      <c r="P7" s="12" t="s">
        <v>79</v>
      </c>
      <c r="Q7" s="17"/>
      <c r="R7" s="13" t="str">
        <f t="shared" si="3"/>
        <v/>
      </c>
      <c r="S7" s="13" t="str">
        <f t="shared" si="4"/>
        <v>直接実施、委託・請負</v>
      </c>
      <c r="T7" s="13"/>
      <c r="U7" s="32"/>
      <c r="W7" s="32" t="s">
        <v>153</v>
      </c>
      <c r="Y7" s="32" t="s">
        <v>416</v>
      </c>
      <c r="Z7" s="32" t="s">
        <v>549</v>
      </c>
      <c r="AA7" s="94" t="s">
        <v>510</v>
      </c>
      <c r="AB7" s="94" t="s">
        <v>643</v>
      </c>
      <c r="AC7" s="31"/>
      <c r="AD7" s="31"/>
      <c r="AE7" s="32" t="s">
        <v>138</v>
      </c>
      <c r="AF7" s="30"/>
      <c r="AG7" s="53" t="s">
        <v>372</v>
      </c>
      <c r="AH7" s="85"/>
      <c r="AI7" s="53" t="s">
        <v>395</v>
      </c>
      <c r="AK7" s="51" t="str">
        <f>CHAR(CODE(AK6)+1)</f>
        <v>F</v>
      </c>
      <c r="AP7" s="53" t="s">
        <v>372</v>
      </c>
    </row>
    <row r="8" spans="1:42" ht="13.5" customHeight="1" x14ac:dyDescent="0.15">
      <c r="A8" s="14" t="s">
        <v>91</v>
      </c>
      <c r="B8" s="15"/>
      <c r="C8" s="13" t="str">
        <f t="shared" si="0"/>
        <v/>
      </c>
      <c r="D8" s="13" t="str">
        <f t="shared" si="8"/>
        <v>科学技術・イノベーション</v>
      </c>
      <c r="F8" s="18" t="s">
        <v>116</v>
      </c>
      <c r="G8" s="17"/>
      <c r="H8" s="13" t="str">
        <f t="shared" si="1"/>
        <v/>
      </c>
      <c r="I8" s="13" t="str">
        <f t="shared" si="5"/>
        <v/>
      </c>
      <c r="K8" s="14" t="s">
        <v>109</v>
      </c>
      <c r="L8" s="15"/>
      <c r="M8" s="13" t="str">
        <f t="shared" si="2"/>
        <v/>
      </c>
      <c r="N8" s="13" t="str">
        <f t="shared" si="6"/>
        <v/>
      </c>
      <c r="O8" s="13"/>
      <c r="P8" s="12" t="s">
        <v>80</v>
      </c>
      <c r="Q8" s="17"/>
      <c r="R8" s="13" t="str">
        <f t="shared" si="3"/>
        <v/>
      </c>
      <c r="S8" s="13" t="str">
        <f t="shared" si="4"/>
        <v>直接実施、委託・請負</v>
      </c>
      <c r="T8" s="13"/>
      <c r="U8" s="32" t="s">
        <v>408</v>
      </c>
      <c r="W8" s="32" t="s">
        <v>154</v>
      </c>
      <c r="Y8" s="32" t="s">
        <v>417</v>
      </c>
      <c r="Z8" s="32" t="s">
        <v>550</v>
      </c>
      <c r="AA8" s="94" t="s">
        <v>511</v>
      </c>
      <c r="AB8" s="94" t="s">
        <v>644</v>
      </c>
      <c r="AC8" s="31"/>
      <c r="AD8" s="31"/>
      <c r="AE8" s="31"/>
      <c r="AF8" s="30"/>
      <c r="AG8" s="53" t="s">
        <v>373</v>
      </c>
      <c r="AI8" s="51" t="s">
        <v>396</v>
      </c>
      <c r="AK8" s="51" t="str">
        <f t="shared" si="7"/>
        <v>G</v>
      </c>
      <c r="AP8" s="53" t="s">
        <v>373</v>
      </c>
    </row>
    <row r="9" spans="1:42" ht="13.5" customHeight="1" x14ac:dyDescent="0.15">
      <c r="A9" s="14" t="s">
        <v>92</v>
      </c>
      <c r="B9" s="15"/>
      <c r="C9" s="13" t="str">
        <f t="shared" si="0"/>
        <v/>
      </c>
      <c r="D9" s="13" t="str">
        <f t="shared" si="8"/>
        <v>科学技術・イノベーション</v>
      </c>
      <c r="F9" s="18" t="s">
        <v>300</v>
      </c>
      <c r="G9" s="17"/>
      <c r="H9" s="13" t="str">
        <f t="shared" si="1"/>
        <v/>
      </c>
      <c r="I9" s="13" t="str">
        <f t="shared" si="5"/>
        <v/>
      </c>
      <c r="K9" s="14" t="s">
        <v>110</v>
      </c>
      <c r="L9" s="15" t="s">
        <v>713</v>
      </c>
      <c r="M9" s="13" t="str">
        <f t="shared" si="2"/>
        <v>エネルギー対策</v>
      </c>
      <c r="N9" s="13" t="str">
        <f t="shared" si="6"/>
        <v>エネルギー対策</v>
      </c>
      <c r="O9" s="13"/>
      <c r="P9" s="13"/>
      <c r="Q9" s="19"/>
      <c r="T9" s="13"/>
      <c r="U9" s="32" t="s">
        <v>409</v>
      </c>
      <c r="W9" s="32" t="s">
        <v>155</v>
      </c>
      <c r="Y9" s="32" t="s">
        <v>418</v>
      </c>
      <c r="Z9" s="32" t="s">
        <v>551</v>
      </c>
      <c r="AA9" s="94" t="s">
        <v>512</v>
      </c>
      <c r="AB9" s="94" t="s">
        <v>645</v>
      </c>
      <c r="AC9" s="31"/>
      <c r="AD9" s="31"/>
      <c r="AE9" s="31"/>
      <c r="AF9" s="30"/>
      <c r="AG9" s="53" t="s">
        <v>374</v>
      </c>
      <c r="AI9" s="81"/>
      <c r="AK9" s="51" t="str">
        <f t="shared" si="7"/>
        <v>H</v>
      </c>
      <c r="AP9" s="53" t="s">
        <v>374</v>
      </c>
    </row>
    <row r="10" spans="1:42" ht="13.5" customHeight="1" x14ac:dyDescent="0.15">
      <c r="A10" s="14" t="s">
        <v>322</v>
      </c>
      <c r="B10" s="15"/>
      <c r="C10" s="13" t="str">
        <f t="shared" si="0"/>
        <v/>
      </c>
      <c r="D10" s="13" t="str">
        <f t="shared" si="8"/>
        <v>科学技術・イノベーション</v>
      </c>
      <c r="F10" s="18" t="s">
        <v>117</v>
      </c>
      <c r="G10" s="17"/>
      <c r="H10" s="13" t="str">
        <f t="shared" si="1"/>
        <v/>
      </c>
      <c r="I10" s="13" t="str">
        <f t="shared" si="5"/>
        <v/>
      </c>
      <c r="K10" s="14" t="s">
        <v>326</v>
      </c>
      <c r="L10" s="15"/>
      <c r="M10" s="13" t="str">
        <f t="shared" si="2"/>
        <v/>
      </c>
      <c r="N10" s="13" t="str">
        <f t="shared" si="6"/>
        <v>エネルギー対策</v>
      </c>
      <c r="O10" s="13"/>
      <c r="P10" s="13" t="str">
        <f>S8</f>
        <v>直接実施、委託・請負</v>
      </c>
      <c r="Q10" s="19"/>
      <c r="T10" s="13"/>
      <c r="W10" s="32" t="s">
        <v>156</v>
      </c>
      <c r="Y10" s="32" t="s">
        <v>419</v>
      </c>
      <c r="Z10" s="32" t="s">
        <v>552</v>
      </c>
      <c r="AA10" s="94" t="s">
        <v>513</v>
      </c>
      <c r="AB10" s="94" t="s">
        <v>646</v>
      </c>
      <c r="AC10" s="31"/>
      <c r="AD10" s="31"/>
      <c r="AE10" s="31"/>
      <c r="AF10" s="30"/>
      <c r="AG10" s="53" t="s">
        <v>357</v>
      </c>
      <c r="AK10" s="51" t="str">
        <f t="shared" si="7"/>
        <v>I</v>
      </c>
      <c r="AP10" s="51" t="s">
        <v>352</v>
      </c>
    </row>
    <row r="11" spans="1:42" ht="13.5" customHeight="1" x14ac:dyDescent="0.15">
      <c r="A11" s="14" t="s">
        <v>93</v>
      </c>
      <c r="B11" s="15"/>
      <c r="C11" s="13" t="str">
        <f t="shared" si="0"/>
        <v/>
      </c>
      <c r="D11" s="13" t="str">
        <f t="shared" si="8"/>
        <v>科学技術・イノベーション</v>
      </c>
      <c r="F11" s="18" t="s">
        <v>118</v>
      </c>
      <c r="G11" s="17" t="s">
        <v>713</v>
      </c>
      <c r="H11" s="13" t="str">
        <f t="shared" si="1"/>
        <v>エネルギー対策特別会計電源開発促進勘定</v>
      </c>
      <c r="I11" s="13" t="str">
        <f t="shared" si="5"/>
        <v>エネルギー対策特別会計電源開発促進勘定</v>
      </c>
      <c r="K11" s="14" t="s">
        <v>111</v>
      </c>
      <c r="L11" s="15"/>
      <c r="M11" s="13" t="str">
        <f t="shared" si="2"/>
        <v/>
      </c>
      <c r="N11" s="13" t="str">
        <f t="shared" si="6"/>
        <v>エネルギー対策</v>
      </c>
      <c r="O11" s="13"/>
      <c r="P11" s="13"/>
      <c r="Q11" s="19"/>
      <c r="T11" s="13"/>
      <c r="W11" s="32" t="s">
        <v>157</v>
      </c>
      <c r="Y11" s="32" t="s">
        <v>420</v>
      </c>
      <c r="Z11" s="32" t="s">
        <v>553</v>
      </c>
      <c r="AA11" s="94" t="s">
        <v>514</v>
      </c>
      <c r="AB11" s="94" t="s">
        <v>647</v>
      </c>
      <c r="AC11" s="31"/>
      <c r="AD11" s="31"/>
      <c r="AE11" s="31"/>
      <c r="AF11" s="30"/>
      <c r="AG11" s="51" t="s">
        <v>360</v>
      </c>
      <c r="AK11" s="51" t="str">
        <f t="shared" si="7"/>
        <v>J</v>
      </c>
    </row>
    <row r="12" spans="1:42" ht="13.5" customHeight="1" x14ac:dyDescent="0.15">
      <c r="A12" s="14" t="s">
        <v>94</v>
      </c>
      <c r="B12" s="15"/>
      <c r="C12" s="13" t="str">
        <f t="shared" ref="C12:C24" si="9">IF(B12="","",A12)</f>
        <v/>
      </c>
      <c r="D12" s="13" t="str">
        <f t="shared" si="8"/>
        <v>科学技術・イノベーション</v>
      </c>
      <c r="F12" s="18" t="s">
        <v>119</v>
      </c>
      <c r="G12" s="17"/>
      <c r="H12" s="13" t="str">
        <f t="shared" si="1"/>
        <v/>
      </c>
      <c r="I12" s="13" t="str">
        <f t="shared" si="5"/>
        <v>エネルギー対策特別会計電源開発促進勘定</v>
      </c>
      <c r="K12" s="13"/>
      <c r="L12" s="13"/>
      <c r="O12" s="13"/>
      <c r="P12" s="13"/>
      <c r="Q12" s="19"/>
      <c r="T12" s="13"/>
      <c r="U12" s="29" t="s">
        <v>672</v>
      </c>
      <c r="W12" s="32" t="s">
        <v>158</v>
      </c>
      <c r="Y12" s="32" t="s">
        <v>421</v>
      </c>
      <c r="Z12" s="32" t="s">
        <v>554</v>
      </c>
      <c r="AA12" s="94" t="s">
        <v>515</v>
      </c>
      <c r="AB12" s="94" t="s">
        <v>648</v>
      </c>
      <c r="AC12" s="31"/>
      <c r="AD12" s="31"/>
      <c r="AE12" s="31"/>
      <c r="AF12" s="30"/>
      <c r="AG12" s="51" t="s">
        <v>358</v>
      </c>
      <c r="AK12" s="51" t="str">
        <f t="shared" si="7"/>
        <v>K</v>
      </c>
    </row>
    <row r="13" spans="1:42" ht="13.5" customHeight="1" x14ac:dyDescent="0.15">
      <c r="A13" s="14" t="s">
        <v>95</v>
      </c>
      <c r="B13" s="15"/>
      <c r="C13" s="13" t="str">
        <f t="shared" si="9"/>
        <v/>
      </c>
      <c r="D13" s="13" t="str">
        <f t="shared" si="8"/>
        <v>科学技術・イノベーション</v>
      </c>
      <c r="F13" s="18" t="s">
        <v>120</v>
      </c>
      <c r="G13" s="17"/>
      <c r="H13" s="13" t="str">
        <f t="shared" si="1"/>
        <v/>
      </c>
      <c r="I13" s="13" t="str">
        <f t="shared" si="5"/>
        <v>エネルギー対策特別会計電源開発促進勘定</v>
      </c>
      <c r="K13" s="13" t="str">
        <f>N11</f>
        <v>エネルギー対策</v>
      </c>
      <c r="L13" s="13"/>
      <c r="O13" s="13"/>
      <c r="P13" s="13"/>
      <c r="Q13" s="19"/>
      <c r="T13" s="13"/>
      <c r="U13" s="32" t="s">
        <v>178</v>
      </c>
      <c r="W13" s="32" t="s">
        <v>159</v>
      </c>
      <c r="Y13" s="32" t="s">
        <v>422</v>
      </c>
      <c r="Z13" s="32" t="s">
        <v>555</v>
      </c>
      <c r="AA13" s="94" t="s">
        <v>516</v>
      </c>
      <c r="AB13" s="94" t="s">
        <v>649</v>
      </c>
      <c r="AC13" s="31"/>
      <c r="AD13" s="31"/>
      <c r="AE13" s="31"/>
      <c r="AF13" s="30"/>
      <c r="AG13" s="51" t="s">
        <v>359</v>
      </c>
      <c r="AK13" s="51" t="str">
        <f t="shared" si="7"/>
        <v>L</v>
      </c>
    </row>
    <row r="14" spans="1:42" ht="13.5" customHeight="1" x14ac:dyDescent="0.15">
      <c r="A14" s="14" t="s">
        <v>96</v>
      </c>
      <c r="B14" s="15"/>
      <c r="C14" s="13" t="str">
        <f t="shared" si="9"/>
        <v/>
      </c>
      <c r="D14" s="13" t="str">
        <f t="shared" si="8"/>
        <v>科学技術・イノベーション</v>
      </c>
      <c r="F14" s="18" t="s">
        <v>121</v>
      </c>
      <c r="G14" s="17"/>
      <c r="H14" s="13" t="str">
        <f t="shared" si="1"/>
        <v/>
      </c>
      <c r="I14" s="13" t="str">
        <f t="shared" si="5"/>
        <v>エネルギー対策特別会計電源開発促進勘定</v>
      </c>
      <c r="K14" s="13"/>
      <c r="L14" s="13"/>
      <c r="O14" s="13"/>
      <c r="P14" s="13"/>
      <c r="Q14" s="19"/>
      <c r="T14" s="13"/>
      <c r="U14" s="32" t="s">
        <v>673</v>
      </c>
      <c r="W14" s="32" t="s">
        <v>160</v>
      </c>
      <c r="Y14" s="32" t="s">
        <v>423</v>
      </c>
      <c r="Z14" s="32" t="s">
        <v>556</v>
      </c>
      <c r="AA14" s="94" t="s">
        <v>517</v>
      </c>
      <c r="AB14" s="94" t="s">
        <v>650</v>
      </c>
      <c r="AC14" s="31"/>
      <c r="AD14" s="31"/>
      <c r="AE14" s="31"/>
      <c r="AF14" s="30"/>
      <c r="AG14" s="81"/>
      <c r="AK14" s="51" t="str">
        <f t="shared" si="7"/>
        <v>M</v>
      </c>
    </row>
    <row r="15" spans="1:42" ht="13.5" customHeight="1" x14ac:dyDescent="0.15">
      <c r="A15" s="14" t="s">
        <v>97</v>
      </c>
      <c r="B15" s="15"/>
      <c r="C15" s="13" t="str">
        <f t="shared" si="9"/>
        <v/>
      </c>
      <c r="D15" s="13" t="str">
        <f t="shared" si="8"/>
        <v>科学技術・イノベーション</v>
      </c>
      <c r="F15" s="18" t="s">
        <v>122</v>
      </c>
      <c r="G15" s="17"/>
      <c r="H15" s="13" t="str">
        <f t="shared" si="1"/>
        <v/>
      </c>
      <c r="I15" s="13" t="str">
        <f t="shared" si="5"/>
        <v>エネルギー対策特別会計電源開発促進勘定</v>
      </c>
      <c r="K15" s="13"/>
      <c r="L15" s="13"/>
      <c r="O15" s="13"/>
      <c r="P15" s="13"/>
      <c r="Q15" s="19"/>
      <c r="T15" s="13"/>
      <c r="U15" s="32" t="s">
        <v>674</v>
      </c>
      <c r="W15" s="32" t="s">
        <v>161</v>
      </c>
      <c r="Y15" s="32" t="s">
        <v>424</v>
      </c>
      <c r="Z15" s="32" t="s">
        <v>557</v>
      </c>
      <c r="AA15" s="94" t="s">
        <v>518</v>
      </c>
      <c r="AB15" s="94" t="s">
        <v>651</v>
      </c>
      <c r="AC15" s="31"/>
      <c r="AD15" s="31"/>
      <c r="AE15" s="31"/>
      <c r="AF15" s="30"/>
      <c r="AG15" s="82"/>
      <c r="AK15" s="51" t="str">
        <f t="shared" si="7"/>
        <v>N</v>
      </c>
    </row>
    <row r="16" spans="1:42" ht="13.5" customHeight="1" x14ac:dyDescent="0.15">
      <c r="A16" s="14" t="s">
        <v>98</v>
      </c>
      <c r="B16" s="15"/>
      <c r="C16" s="13" t="str">
        <f t="shared" si="9"/>
        <v/>
      </c>
      <c r="D16" s="13" t="str">
        <f t="shared" si="8"/>
        <v>科学技術・イノベーション</v>
      </c>
      <c r="F16" s="18" t="s">
        <v>123</v>
      </c>
      <c r="G16" s="17"/>
      <c r="H16" s="13" t="str">
        <f t="shared" si="1"/>
        <v/>
      </c>
      <c r="I16" s="13" t="str">
        <f t="shared" si="5"/>
        <v>エネルギー対策特別会計電源開発促進勘定</v>
      </c>
      <c r="K16" s="13"/>
      <c r="L16" s="13"/>
      <c r="O16" s="13"/>
      <c r="P16" s="13"/>
      <c r="Q16" s="19"/>
      <c r="T16" s="13"/>
      <c r="U16" s="32" t="s">
        <v>675</v>
      </c>
      <c r="W16" s="32" t="s">
        <v>162</v>
      </c>
      <c r="Y16" s="32" t="s">
        <v>425</v>
      </c>
      <c r="Z16" s="32" t="s">
        <v>558</v>
      </c>
      <c r="AA16" s="94" t="s">
        <v>519</v>
      </c>
      <c r="AB16" s="94" t="s">
        <v>652</v>
      </c>
      <c r="AC16" s="31"/>
      <c r="AD16" s="31"/>
      <c r="AE16" s="31"/>
      <c r="AF16" s="30"/>
      <c r="AG16" s="82"/>
      <c r="AK16" s="51" t="str">
        <f t="shared" si="7"/>
        <v>O</v>
      </c>
    </row>
    <row r="17" spans="1:37" ht="13.5" customHeight="1" x14ac:dyDescent="0.15">
      <c r="A17" s="14" t="s">
        <v>99</v>
      </c>
      <c r="B17" s="15"/>
      <c r="C17" s="13" t="str">
        <f t="shared" si="9"/>
        <v/>
      </c>
      <c r="D17" s="13" t="str">
        <f t="shared" si="8"/>
        <v>科学技術・イノベーション</v>
      </c>
      <c r="F17" s="18" t="s">
        <v>124</v>
      </c>
      <c r="G17" s="17"/>
      <c r="H17" s="13" t="str">
        <f t="shared" si="1"/>
        <v/>
      </c>
      <c r="I17" s="13" t="str">
        <f t="shared" si="5"/>
        <v>エネルギー対策特別会計電源開発促進勘定</v>
      </c>
      <c r="K17" s="13"/>
      <c r="L17" s="13"/>
      <c r="O17" s="13"/>
      <c r="P17" s="13"/>
      <c r="Q17" s="19"/>
      <c r="T17" s="13"/>
      <c r="U17" s="32" t="s">
        <v>676</v>
      </c>
      <c r="W17" s="32" t="s">
        <v>163</v>
      </c>
      <c r="Y17" s="32" t="s">
        <v>426</v>
      </c>
      <c r="Z17" s="32" t="s">
        <v>559</v>
      </c>
      <c r="AA17" s="94" t="s">
        <v>520</v>
      </c>
      <c r="AB17" s="94" t="s">
        <v>653</v>
      </c>
      <c r="AC17" s="31"/>
      <c r="AD17" s="31"/>
      <c r="AE17" s="31"/>
      <c r="AF17" s="30"/>
      <c r="AG17" s="82"/>
      <c r="AK17" s="51" t="str">
        <f t="shared" si="7"/>
        <v>P</v>
      </c>
    </row>
    <row r="18" spans="1:37" ht="13.5" customHeight="1" x14ac:dyDescent="0.15">
      <c r="A18" s="14" t="s">
        <v>100</v>
      </c>
      <c r="B18" s="15"/>
      <c r="C18" s="13" t="str">
        <f t="shared" si="9"/>
        <v/>
      </c>
      <c r="D18" s="13" t="str">
        <f t="shared" si="8"/>
        <v>科学技術・イノベーション</v>
      </c>
      <c r="F18" s="18" t="s">
        <v>125</v>
      </c>
      <c r="G18" s="17"/>
      <c r="H18" s="13" t="str">
        <f t="shared" si="1"/>
        <v/>
      </c>
      <c r="I18" s="13" t="str">
        <f t="shared" si="5"/>
        <v>エネルギー対策特別会計電源開発促進勘定</v>
      </c>
      <c r="K18" s="13"/>
      <c r="L18" s="13"/>
      <c r="O18" s="13"/>
      <c r="P18" s="13"/>
      <c r="Q18" s="19"/>
      <c r="T18" s="13"/>
      <c r="U18" s="32" t="s">
        <v>677</v>
      </c>
      <c r="W18" s="32" t="s">
        <v>164</v>
      </c>
      <c r="Y18" s="32" t="s">
        <v>427</v>
      </c>
      <c r="Z18" s="32" t="s">
        <v>560</v>
      </c>
      <c r="AA18" s="94" t="s">
        <v>521</v>
      </c>
      <c r="AB18" s="94" t="s">
        <v>654</v>
      </c>
      <c r="AC18" s="31"/>
      <c r="AD18" s="31"/>
      <c r="AE18" s="31"/>
      <c r="AF18" s="30"/>
      <c r="AK18" s="51" t="str">
        <f t="shared" si="7"/>
        <v>Q</v>
      </c>
    </row>
    <row r="19" spans="1:37" ht="13.5" customHeight="1" x14ac:dyDescent="0.15">
      <c r="A19" s="14" t="s">
        <v>101</v>
      </c>
      <c r="B19" s="15"/>
      <c r="C19" s="13" t="str">
        <f t="shared" si="9"/>
        <v/>
      </c>
      <c r="D19" s="13" t="str">
        <f t="shared" si="8"/>
        <v>科学技術・イノベーション</v>
      </c>
      <c r="F19" s="18" t="s">
        <v>126</v>
      </c>
      <c r="G19" s="17"/>
      <c r="H19" s="13" t="str">
        <f t="shared" si="1"/>
        <v/>
      </c>
      <c r="I19" s="13" t="str">
        <f t="shared" si="5"/>
        <v>エネルギー対策特別会計電源開発促進勘定</v>
      </c>
      <c r="K19" s="13"/>
      <c r="L19" s="13"/>
      <c r="O19" s="13"/>
      <c r="P19" s="13"/>
      <c r="Q19" s="19"/>
      <c r="T19" s="13"/>
      <c r="U19" s="32" t="s">
        <v>678</v>
      </c>
      <c r="W19" s="32" t="s">
        <v>165</v>
      </c>
      <c r="Y19" s="32" t="s">
        <v>428</v>
      </c>
      <c r="Z19" s="32" t="s">
        <v>561</v>
      </c>
      <c r="AA19" s="94" t="s">
        <v>522</v>
      </c>
      <c r="AB19" s="94" t="s">
        <v>655</v>
      </c>
      <c r="AC19" s="31"/>
      <c r="AD19" s="31"/>
      <c r="AE19" s="31"/>
      <c r="AF19" s="30"/>
      <c r="AK19" s="51" t="str">
        <f t="shared" si="7"/>
        <v>R</v>
      </c>
    </row>
    <row r="20" spans="1:37" ht="13.5" customHeight="1" x14ac:dyDescent="0.15">
      <c r="A20" s="14" t="s">
        <v>310</v>
      </c>
      <c r="B20" s="15"/>
      <c r="C20" s="13" t="str">
        <f t="shared" si="9"/>
        <v/>
      </c>
      <c r="D20" s="13" t="str">
        <f t="shared" si="8"/>
        <v>科学技術・イノベーション</v>
      </c>
      <c r="F20" s="18" t="s">
        <v>309</v>
      </c>
      <c r="G20" s="17"/>
      <c r="H20" s="13" t="str">
        <f t="shared" si="1"/>
        <v/>
      </c>
      <c r="I20" s="13" t="str">
        <f t="shared" si="5"/>
        <v>エネルギー対策特別会計電源開発促進勘定</v>
      </c>
      <c r="K20" s="13"/>
      <c r="L20" s="13"/>
      <c r="O20" s="13"/>
      <c r="P20" s="13"/>
      <c r="Q20" s="19"/>
      <c r="T20" s="13"/>
      <c r="U20" s="32" t="s">
        <v>679</v>
      </c>
      <c r="W20" s="32" t="s">
        <v>166</v>
      </c>
      <c r="Y20" s="32" t="s">
        <v>429</v>
      </c>
      <c r="Z20" s="32" t="s">
        <v>562</v>
      </c>
      <c r="AA20" s="94" t="s">
        <v>523</v>
      </c>
      <c r="AB20" s="94" t="s">
        <v>656</v>
      </c>
      <c r="AC20" s="31"/>
      <c r="AD20" s="31"/>
      <c r="AE20" s="31"/>
      <c r="AF20" s="30"/>
      <c r="AK20" s="51" t="str">
        <f t="shared" si="7"/>
        <v>S</v>
      </c>
    </row>
    <row r="21" spans="1:37" ht="13.5" customHeight="1" x14ac:dyDescent="0.15">
      <c r="A21" s="14" t="s">
        <v>311</v>
      </c>
      <c r="B21" s="15"/>
      <c r="C21" s="13" t="str">
        <f t="shared" si="9"/>
        <v/>
      </c>
      <c r="D21" s="13" t="str">
        <f t="shared" si="8"/>
        <v>科学技術・イノベーション</v>
      </c>
      <c r="F21" s="18" t="s">
        <v>127</v>
      </c>
      <c r="G21" s="17"/>
      <c r="H21" s="13" t="str">
        <f t="shared" si="1"/>
        <v/>
      </c>
      <c r="I21" s="13" t="str">
        <f t="shared" si="5"/>
        <v>エネルギー対策特別会計電源開発促進勘定</v>
      </c>
      <c r="K21" s="13"/>
      <c r="L21" s="13"/>
      <c r="O21" s="13"/>
      <c r="P21" s="13"/>
      <c r="Q21" s="19"/>
      <c r="T21" s="13"/>
      <c r="U21" s="32" t="s">
        <v>680</v>
      </c>
      <c r="W21" s="32" t="s">
        <v>167</v>
      </c>
      <c r="Y21" s="32" t="s">
        <v>430</v>
      </c>
      <c r="Z21" s="32" t="s">
        <v>563</v>
      </c>
      <c r="AA21" s="94" t="s">
        <v>524</v>
      </c>
      <c r="AB21" s="94" t="s">
        <v>657</v>
      </c>
      <c r="AC21" s="31"/>
      <c r="AD21" s="31"/>
      <c r="AE21" s="31"/>
      <c r="AF21" s="30"/>
      <c r="AK21" s="51" t="str">
        <f t="shared" si="7"/>
        <v>T</v>
      </c>
    </row>
    <row r="22" spans="1:37" ht="13.5" customHeight="1" x14ac:dyDescent="0.15">
      <c r="A22" s="14" t="s">
        <v>312</v>
      </c>
      <c r="B22" s="15"/>
      <c r="C22" s="13" t="str">
        <f t="shared" si="9"/>
        <v/>
      </c>
      <c r="D22" s="13" t="str">
        <f>IF(C22="",D21,IF(D21&lt;&gt;"",CONCATENATE(D21,"、",C22),C22))</f>
        <v>科学技術・イノベーション</v>
      </c>
      <c r="F22" s="18" t="s">
        <v>128</v>
      </c>
      <c r="G22" s="17"/>
      <c r="H22" s="13" t="str">
        <f t="shared" si="1"/>
        <v/>
      </c>
      <c r="I22" s="13" t="str">
        <f t="shared" si="5"/>
        <v>エネルギー対策特別会計電源開発促進勘定</v>
      </c>
      <c r="K22" s="13"/>
      <c r="L22" s="13"/>
      <c r="O22" s="13"/>
      <c r="P22" s="13"/>
      <c r="Q22" s="19"/>
      <c r="T22" s="13"/>
      <c r="U22" s="32" t="s">
        <v>681</v>
      </c>
      <c r="W22" s="32" t="s">
        <v>168</v>
      </c>
      <c r="Y22" s="32" t="s">
        <v>431</v>
      </c>
      <c r="Z22" s="32" t="s">
        <v>564</v>
      </c>
      <c r="AA22" s="94" t="s">
        <v>525</v>
      </c>
      <c r="AB22" s="94" t="s">
        <v>658</v>
      </c>
      <c r="AC22" s="31"/>
      <c r="AD22" s="31"/>
      <c r="AE22" s="31"/>
      <c r="AF22" s="30"/>
      <c r="AK22" s="51" t="str">
        <f t="shared" si="7"/>
        <v>U</v>
      </c>
    </row>
    <row r="23" spans="1:37" ht="13.5" customHeight="1" x14ac:dyDescent="0.15">
      <c r="A23" s="14" t="s">
        <v>313</v>
      </c>
      <c r="B23" s="15"/>
      <c r="C23" s="13" t="str">
        <f t="shared" si="9"/>
        <v/>
      </c>
      <c r="D23" s="13" t="str">
        <f>IF(C23="",D22,IF(D22&lt;&gt;"",CONCATENATE(D22,"、",C23),C23))</f>
        <v>科学技術・イノベーション</v>
      </c>
      <c r="F23" s="18" t="s">
        <v>129</v>
      </c>
      <c r="G23" s="17"/>
      <c r="H23" s="13" t="str">
        <f t="shared" si="1"/>
        <v/>
      </c>
      <c r="I23" s="13" t="str">
        <f t="shared" si="5"/>
        <v>エネルギー対策特別会計電源開発促進勘定</v>
      </c>
      <c r="K23" s="13"/>
      <c r="L23" s="13"/>
      <c r="O23" s="13"/>
      <c r="P23" s="13"/>
      <c r="Q23" s="19"/>
      <c r="T23" s="13"/>
      <c r="U23" s="32" t="s">
        <v>682</v>
      </c>
      <c r="W23" s="32" t="s">
        <v>698</v>
      </c>
      <c r="Y23" s="32" t="s">
        <v>432</v>
      </c>
      <c r="Z23" s="32" t="s">
        <v>565</v>
      </c>
      <c r="AA23" s="94" t="s">
        <v>526</v>
      </c>
      <c r="AB23" s="94" t="s">
        <v>659</v>
      </c>
      <c r="AC23" s="31"/>
      <c r="AD23" s="31"/>
      <c r="AE23" s="31"/>
      <c r="AF23" s="30"/>
      <c r="AK23" s="51" t="str">
        <f t="shared" si="7"/>
        <v>V</v>
      </c>
    </row>
    <row r="24" spans="1:37" ht="13.5" customHeight="1" x14ac:dyDescent="0.15">
      <c r="A24" s="88" t="s">
        <v>399</v>
      </c>
      <c r="B24" s="15"/>
      <c r="C24" s="13" t="str">
        <f t="shared" si="9"/>
        <v/>
      </c>
      <c r="D24" s="13" t="str">
        <f>IF(C24="",D23,IF(D23&lt;&gt;"",CONCATENATE(D23,"、",C24),C24))</f>
        <v>科学技術・イノベーション</v>
      </c>
      <c r="F24" s="18" t="s">
        <v>404</v>
      </c>
      <c r="G24" s="17"/>
      <c r="H24" s="13" t="str">
        <f t="shared" si="1"/>
        <v/>
      </c>
      <c r="I24" s="13" t="str">
        <f t="shared" si="5"/>
        <v>エネルギー対策特別会計電源開発促進勘定</v>
      </c>
      <c r="K24" s="13"/>
      <c r="L24" s="13"/>
      <c r="O24" s="13"/>
      <c r="P24" s="13"/>
      <c r="Q24" s="19"/>
      <c r="T24" s="13"/>
      <c r="U24" s="32" t="s">
        <v>683</v>
      </c>
      <c r="Y24" s="32" t="s">
        <v>433</v>
      </c>
      <c r="Z24" s="32" t="s">
        <v>566</v>
      </c>
      <c r="AA24" s="94" t="s">
        <v>527</v>
      </c>
      <c r="AB24" s="94" t="s">
        <v>660</v>
      </c>
      <c r="AC24" s="31"/>
      <c r="AD24" s="31"/>
      <c r="AE24" s="31"/>
      <c r="AF24" s="30"/>
      <c r="AK24" s="51" t="str">
        <f>CHAR(CODE(AK23)+1)</f>
        <v>W</v>
      </c>
    </row>
    <row r="25" spans="1:37" ht="13.5" customHeight="1" x14ac:dyDescent="0.15">
      <c r="A25" s="90"/>
      <c r="B25" s="89"/>
      <c r="F25" s="18" t="s">
        <v>130</v>
      </c>
      <c r="G25" s="17"/>
      <c r="H25" s="13" t="str">
        <f t="shared" si="1"/>
        <v/>
      </c>
      <c r="I25" s="13" t="str">
        <f t="shared" si="5"/>
        <v>エネルギー対策特別会計電源開発促進勘定</v>
      </c>
      <c r="K25" s="13"/>
      <c r="L25" s="13"/>
      <c r="O25" s="13"/>
      <c r="P25" s="13"/>
      <c r="Q25" s="19"/>
      <c r="T25" s="13"/>
      <c r="U25" s="32" t="s">
        <v>684</v>
      </c>
      <c r="Y25" s="32" t="s">
        <v>434</v>
      </c>
      <c r="Z25" s="32" t="s">
        <v>567</v>
      </c>
      <c r="AA25" s="94" t="s">
        <v>528</v>
      </c>
      <c r="AB25" s="94" t="s">
        <v>661</v>
      </c>
      <c r="AC25" s="31"/>
      <c r="AD25" s="31"/>
      <c r="AE25" s="31"/>
      <c r="AF25" s="30"/>
      <c r="AK25" s="51" t="str">
        <f t="shared" si="7"/>
        <v>X</v>
      </c>
    </row>
    <row r="26" spans="1:37" ht="13.5" customHeight="1" x14ac:dyDescent="0.15">
      <c r="A26" s="87"/>
      <c r="B26" s="86"/>
      <c r="F26" s="18" t="s">
        <v>131</v>
      </c>
      <c r="G26" s="17"/>
      <c r="H26" s="13" t="str">
        <f t="shared" si="1"/>
        <v/>
      </c>
      <c r="I26" s="13" t="str">
        <f t="shared" si="5"/>
        <v>エネルギー対策特別会計電源開発促進勘定</v>
      </c>
      <c r="K26" s="13"/>
      <c r="L26" s="13"/>
      <c r="O26" s="13"/>
      <c r="P26" s="13"/>
      <c r="Q26" s="19"/>
      <c r="T26" s="13"/>
      <c r="U26" s="32" t="s">
        <v>685</v>
      </c>
      <c r="Y26" s="32" t="s">
        <v>435</v>
      </c>
      <c r="Z26" s="32" t="s">
        <v>568</v>
      </c>
      <c r="AA26" s="94" t="s">
        <v>529</v>
      </c>
      <c r="AB26" s="94" t="s">
        <v>662</v>
      </c>
      <c r="AC26" s="31"/>
      <c r="AD26" s="31"/>
      <c r="AE26" s="31"/>
      <c r="AF26" s="30"/>
      <c r="AK26" s="51" t="str">
        <f t="shared" si="7"/>
        <v>Y</v>
      </c>
    </row>
    <row r="27" spans="1:37" ht="13.5" customHeight="1" x14ac:dyDescent="0.15">
      <c r="A27" s="13" t="str">
        <f>IF(D24="", "-", D24)</f>
        <v>科学技術・イノベーション</v>
      </c>
      <c r="B27" s="13"/>
      <c r="F27" s="18" t="s">
        <v>132</v>
      </c>
      <c r="G27" s="17"/>
      <c r="H27" s="13" t="str">
        <f t="shared" si="1"/>
        <v/>
      </c>
      <c r="I27" s="13" t="str">
        <f t="shared" si="5"/>
        <v>エネルギー対策特別会計電源開発促進勘定</v>
      </c>
      <c r="K27" s="13"/>
      <c r="L27" s="13"/>
      <c r="O27" s="13"/>
      <c r="P27" s="13"/>
      <c r="Q27" s="19"/>
      <c r="T27" s="13"/>
      <c r="U27" s="32" t="s">
        <v>686</v>
      </c>
      <c r="Y27" s="32" t="s">
        <v>436</v>
      </c>
      <c r="Z27" s="32" t="s">
        <v>569</v>
      </c>
      <c r="AA27" s="94" t="s">
        <v>530</v>
      </c>
      <c r="AB27" s="94" t="s">
        <v>663</v>
      </c>
      <c r="AC27" s="31"/>
      <c r="AD27" s="31"/>
      <c r="AE27" s="31"/>
      <c r="AF27" s="30"/>
      <c r="AK27" s="51" t="str">
        <f>CHAR(CODE(AK26)+1)</f>
        <v>Z</v>
      </c>
    </row>
    <row r="28" spans="1:37" ht="13.5" customHeight="1" x14ac:dyDescent="0.15">
      <c r="B28" s="13"/>
      <c r="F28" s="18" t="s">
        <v>133</v>
      </c>
      <c r="G28" s="17"/>
      <c r="H28" s="13" t="str">
        <f t="shared" si="1"/>
        <v/>
      </c>
      <c r="I28" s="13" t="str">
        <f t="shared" si="5"/>
        <v>エネルギー対策特別会計電源開発促進勘定</v>
      </c>
      <c r="K28" s="13"/>
      <c r="L28" s="13"/>
      <c r="O28" s="13"/>
      <c r="P28" s="13"/>
      <c r="Q28" s="19"/>
      <c r="T28" s="13"/>
      <c r="U28" s="32" t="s">
        <v>687</v>
      </c>
      <c r="Y28" s="32" t="s">
        <v>437</v>
      </c>
      <c r="Z28" s="32" t="s">
        <v>570</v>
      </c>
      <c r="AA28" s="94" t="s">
        <v>531</v>
      </c>
      <c r="AB28" s="94" t="s">
        <v>664</v>
      </c>
      <c r="AC28" s="31"/>
      <c r="AD28" s="31"/>
      <c r="AE28" s="31"/>
      <c r="AF28" s="30"/>
      <c r="AK28" s="51" t="s">
        <v>261</v>
      </c>
    </row>
    <row r="29" spans="1:37" ht="13.5" customHeight="1" x14ac:dyDescent="0.15">
      <c r="A29" s="13"/>
      <c r="B29" s="13"/>
      <c r="F29" s="18" t="s">
        <v>301</v>
      </c>
      <c r="G29" s="17"/>
      <c r="H29" s="13" t="str">
        <f t="shared" si="1"/>
        <v/>
      </c>
      <c r="I29" s="13" t="str">
        <f t="shared" si="5"/>
        <v>エネルギー対策特別会計電源開発促進勘定</v>
      </c>
      <c r="K29" s="13"/>
      <c r="L29" s="13"/>
      <c r="O29" s="13"/>
      <c r="P29" s="13"/>
      <c r="Q29" s="19"/>
      <c r="T29" s="13"/>
      <c r="U29" s="32" t="s">
        <v>688</v>
      </c>
      <c r="Y29" s="32" t="s">
        <v>438</v>
      </c>
      <c r="Z29" s="32" t="s">
        <v>571</v>
      </c>
      <c r="AA29" s="94" t="s">
        <v>532</v>
      </c>
      <c r="AB29" s="94" t="s">
        <v>665</v>
      </c>
      <c r="AC29" s="31"/>
      <c r="AD29" s="31"/>
      <c r="AE29" s="31"/>
      <c r="AF29" s="30"/>
      <c r="AK29" s="51" t="str">
        <f t="shared" si="7"/>
        <v>b</v>
      </c>
    </row>
    <row r="30" spans="1:37" ht="13.5" customHeight="1" x14ac:dyDescent="0.15">
      <c r="A30" s="13"/>
      <c r="B30" s="13"/>
      <c r="F30" s="18" t="s">
        <v>302</v>
      </c>
      <c r="G30" s="17"/>
      <c r="H30" s="13" t="str">
        <f t="shared" si="1"/>
        <v/>
      </c>
      <c r="I30" s="13" t="str">
        <f t="shared" si="5"/>
        <v>エネルギー対策特別会計電源開発促進勘定</v>
      </c>
      <c r="K30" s="13"/>
      <c r="L30" s="13"/>
      <c r="O30" s="13"/>
      <c r="P30" s="13"/>
      <c r="Q30" s="19"/>
      <c r="T30" s="13"/>
      <c r="U30" s="32" t="s">
        <v>689</v>
      </c>
      <c r="Y30" s="32" t="s">
        <v>439</v>
      </c>
      <c r="Z30" s="32" t="s">
        <v>572</v>
      </c>
      <c r="AA30" s="94" t="s">
        <v>533</v>
      </c>
      <c r="AB30" s="94" t="s">
        <v>666</v>
      </c>
      <c r="AC30" s="31"/>
      <c r="AD30" s="31"/>
      <c r="AE30" s="31"/>
      <c r="AF30" s="30"/>
      <c r="AK30" s="51" t="str">
        <f t="shared" si="7"/>
        <v>c</v>
      </c>
    </row>
    <row r="31" spans="1:37" ht="13.5" customHeight="1" x14ac:dyDescent="0.15">
      <c r="A31" s="13"/>
      <c r="B31" s="13"/>
      <c r="F31" s="18" t="s">
        <v>303</v>
      </c>
      <c r="G31" s="17"/>
      <c r="H31" s="13" t="str">
        <f t="shared" si="1"/>
        <v/>
      </c>
      <c r="I31" s="13" t="str">
        <f t="shared" si="5"/>
        <v>エネルギー対策特別会計電源開発促進勘定</v>
      </c>
      <c r="K31" s="13"/>
      <c r="L31" s="13"/>
      <c r="O31" s="13"/>
      <c r="P31" s="13"/>
      <c r="Q31" s="19"/>
      <c r="T31" s="13"/>
      <c r="U31" s="32" t="s">
        <v>690</v>
      </c>
      <c r="Y31" s="32" t="s">
        <v>440</v>
      </c>
      <c r="Z31" s="32" t="s">
        <v>573</v>
      </c>
      <c r="AA31" s="94" t="s">
        <v>534</v>
      </c>
      <c r="AB31" s="94" t="s">
        <v>667</v>
      </c>
      <c r="AC31" s="31"/>
      <c r="AD31" s="31"/>
      <c r="AE31" s="31"/>
      <c r="AF31" s="30"/>
      <c r="AK31" s="51" t="str">
        <f t="shared" si="7"/>
        <v>d</v>
      </c>
    </row>
    <row r="32" spans="1:37" ht="13.5" customHeight="1" x14ac:dyDescent="0.15">
      <c r="A32" s="13"/>
      <c r="B32" s="13"/>
      <c r="F32" s="18" t="s">
        <v>304</v>
      </c>
      <c r="G32" s="17"/>
      <c r="H32" s="13" t="str">
        <f t="shared" si="1"/>
        <v/>
      </c>
      <c r="I32" s="13" t="str">
        <f t="shared" si="5"/>
        <v>エネルギー対策特別会計電源開発促進勘定</v>
      </c>
      <c r="K32" s="13"/>
      <c r="L32" s="13"/>
      <c r="O32" s="13"/>
      <c r="P32" s="13"/>
      <c r="Q32" s="19"/>
      <c r="T32" s="13"/>
      <c r="U32" s="32" t="s">
        <v>691</v>
      </c>
      <c r="Y32" s="32" t="s">
        <v>441</v>
      </c>
      <c r="Z32" s="32" t="s">
        <v>574</v>
      </c>
      <c r="AA32" s="94" t="s">
        <v>70</v>
      </c>
      <c r="AB32" s="94" t="s">
        <v>70</v>
      </c>
      <c r="AC32" s="31"/>
      <c r="AD32" s="31"/>
      <c r="AE32" s="31"/>
      <c r="AF32" s="30"/>
      <c r="AK32" s="51" t="str">
        <f t="shared" si="7"/>
        <v>e</v>
      </c>
    </row>
    <row r="33" spans="1:37" ht="13.5" customHeight="1" x14ac:dyDescent="0.15">
      <c r="A33" s="13"/>
      <c r="B33" s="13"/>
      <c r="F33" s="18" t="s">
        <v>305</v>
      </c>
      <c r="G33" s="17"/>
      <c r="H33" s="13" t="str">
        <f t="shared" si="1"/>
        <v/>
      </c>
      <c r="I33" s="13" t="str">
        <f t="shared" si="5"/>
        <v>エネルギー対策特別会計電源開発促進勘定</v>
      </c>
      <c r="K33" s="13"/>
      <c r="L33" s="13"/>
      <c r="O33" s="13"/>
      <c r="P33" s="13"/>
      <c r="Q33" s="19"/>
      <c r="T33" s="13"/>
      <c r="U33" s="32" t="s">
        <v>692</v>
      </c>
      <c r="Y33" s="32" t="s">
        <v>442</v>
      </c>
      <c r="Z33" s="32" t="s">
        <v>575</v>
      </c>
      <c r="AA33" s="75"/>
      <c r="AB33" s="31"/>
      <c r="AC33" s="31"/>
      <c r="AD33" s="31"/>
      <c r="AE33" s="31"/>
      <c r="AF33" s="30"/>
      <c r="AK33" s="51" t="str">
        <f t="shared" si="7"/>
        <v>f</v>
      </c>
    </row>
    <row r="34" spans="1:37" ht="13.5" customHeight="1" x14ac:dyDescent="0.15">
      <c r="A34" s="13"/>
      <c r="B34" s="13"/>
      <c r="F34" s="18" t="s">
        <v>306</v>
      </c>
      <c r="G34" s="17"/>
      <c r="H34" s="13" t="str">
        <f t="shared" si="1"/>
        <v/>
      </c>
      <c r="I34" s="13" t="str">
        <f t="shared" si="5"/>
        <v>エネルギー対策特別会計電源開発促進勘定</v>
      </c>
      <c r="K34" s="13"/>
      <c r="L34" s="13"/>
      <c r="O34" s="13"/>
      <c r="P34" s="13"/>
      <c r="Q34" s="19"/>
      <c r="T34" s="13"/>
      <c r="U34" s="32" t="s">
        <v>693</v>
      </c>
      <c r="Y34" s="32" t="s">
        <v>443</v>
      </c>
      <c r="Z34" s="32" t="s">
        <v>576</v>
      </c>
      <c r="AB34" s="31"/>
      <c r="AC34" s="31"/>
      <c r="AD34" s="31"/>
      <c r="AE34" s="31"/>
      <c r="AF34" s="30"/>
      <c r="AK34" s="51" t="str">
        <f t="shared" si="7"/>
        <v>g</v>
      </c>
    </row>
    <row r="35" spans="1:37" ht="13.5" customHeight="1" x14ac:dyDescent="0.15">
      <c r="A35" s="13"/>
      <c r="B35" s="13"/>
      <c r="F35" s="18" t="s">
        <v>307</v>
      </c>
      <c r="G35" s="17"/>
      <c r="H35" s="13" t="str">
        <f t="shared" si="1"/>
        <v/>
      </c>
      <c r="I35" s="13" t="str">
        <f t="shared" si="5"/>
        <v>エネルギー対策特別会計電源開発促進勘定</v>
      </c>
      <c r="K35" s="13"/>
      <c r="L35" s="13"/>
      <c r="O35" s="13"/>
      <c r="P35" s="13"/>
      <c r="Q35" s="19"/>
      <c r="T35" s="13"/>
      <c r="Y35" s="32" t="s">
        <v>444</v>
      </c>
      <c r="Z35" s="32" t="s">
        <v>577</v>
      </c>
      <c r="AC35" s="31"/>
      <c r="AF35" s="30"/>
      <c r="AK35" s="51" t="str">
        <f t="shared" si="7"/>
        <v>h</v>
      </c>
    </row>
    <row r="36" spans="1:37" ht="13.5" customHeight="1" x14ac:dyDescent="0.15">
      <c r="A36" s="13"/>
      <c r="B36" s="13"/>
      <c r="F36" s="18" t="s">
        <v>308</v>
      </c>
      <c r="G36" s="17"/>
      <c r="H36" s="13" t="str">
        <f t="shared" si="1"/>
        <v/>
      </c>
      <c r="I36" s="13" t="str">
        <f t="shared" si="5"/>
        <v>エネルギー対策特別会計電源開発促進勘定</v>
      </c>
      <c r="K36" s="13"/>
      <c r="L36" s="13"/>
      <c r="O36" s="13"/>
      <c r="P36" s="13"/>
      <c r="Q36" s="19"/>
      <c r="T36" s="13"/>
      <c r="U36" s="32" t="s">
        <v>694</v>
      </c>
      <c r="Y36" s="32" t="s">
        <v>445</v>
      </c>
      <c r="Z36" s="32" t="s">
        <v>578</v>
      </c>
      <c r="AF36" s="30"/>
      <c r="AK36" s="51"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U37" s="32"/>
      <c r="Y37" s="32" t="s">
        <v>446</v>
      </c>
      <c r="Z37" s="32" t="s">
        <v>579</v>
      </c>
      <c r="AF37" s="30"/>
      <c r="AK37" s="51" t="str">
        <f t="shared" si="7"/>
        <v>j</v>
      </c>
    </row>
    <row r="38" spans="1:37" x14ac:dyDescent="0.15">
      <c r="A38" s="13"/>
      <c r="B38" s="13"/>
      <c r="F38" s="13"/>
      <c r="G38" s="19"/>
      <c r="K38" s="13"/>
      <c r="L38" s="13"/>
      <c r="O38" s="13"/>
      <c r="P38" s="13"/>
      <c r="Q38" s="19"/>
      <c r="T38" s="13"/>
      <c r="U38" s="32" t="s">
        <v>383</v>
      </c>
      <c r="Y38" s="32" t="s">
        <v>447</v>
      </c>
      <c r="Z38" s="32" t="s">
        <v>580</v>
      </c>
      <c r="AF38" s="30"/>
      <c r="AK38" s="51" t="str">
        <f t="shared" si="7"/>
        <v>k</v>
      </c>
    </row>
    <row r="39" spans="1:37" x14ac:dyDescent="0.15">
      <c r="A39" s="13"/>
      <c r="B39" s="13"/>
      <c r="F39" s="13" t="str">
        <f>I37</f>
        <v>エネルギー対策特別会計電源開発促進勘定</v>
      </c>
      <c r="G39" s="19"/>
      <c r="K39" s="13"/>
      <c r="L39" s="13"/>
      <c r="O39" s="13"/>
      <c r="P39" s="13"/>
      <c r="Q39" s="19"/>
      <c r="T39" s="13"/>
      <c r="U39" s="32" t="s">
        <v>393</v>
      </c>
      <c r="Y39" s="32" t="s">
        <v>448</v>
      </c>
      <c r="Z39" s="32" t="s">
        <v>581</v>
      </c>
      <c r="AF39" s="30"/>
      <c r="AK39" s="51" t="str">
        <f t="shared" si="7"/>
        <v>l</v>
      </c>
    </row>
    <row r="40" spans="1:37" x14ac:dyDescent="0.15">
      <c r="A40" s="13"/>
      <c r="B40" s="13"/>
      <c r="F40" s="13"/>
      <c r="G40" s="19"/>
      <c r="K40" s="13"/>
      <c r="L40" s="13"/>
      <c r="O40" s="13"/>
      <c r="P40" s="13"/>
      <c r="Q40" s="19"/>
      <c r="T40" s="13"/>
      <c r="Y40" s="32" t="s">
        <v>449</v>
      </c>
      <c r="Z40" s="32" t="s">
        <v>582</v>
      </c>
      <c r="AF40" s="30"/>
      <c r="AK40" s="51" t="str">
        <f t="shared" si="7"/>
        <v>m</v>
      </c>
    </row>
    <row r="41" spans="1:37" x14ac:dyDescent="0.15">
      <c r="A41" s="13"/>
      <c r="B41" s="13"/>
      <c r="F41" s="13"/>
      <c r="G41" s="19"/>
      <c r="K41" s="13"/>
      <c r="L41" s="13"/>
      <c r="O41" s="13"/>
      <c r="P41" s="13"/>
      <c r="Q41" s="19"/>
      <c r="T41" s="13"/>
      <c r="Y41" s="32" t="s">
        <v>450</v>
      </c>
      <c r="Z41" s="32" t="s">
        <v>583</v>
      </c>
      <c r="AF41" s="30"/>
      <c r="AK41" s="51" t="str">
        <f t="shared" si="7"/>
        <v>n</v>
      </c>
    </row>
    <row r="42" spans="1:37" x14ac:dyDescent="0.15">
      <c r="A42" s="13"/>
      <c r="B42" s="13"/>
      <c r="F42" s="13"/>
      <c r="G42" s="19"/>
      <c r="K42" s="13"/>
      <c r="L42" s="13"/>
      <c r="O42" s="13"/>
      <c r="P42" s="13"/>
      <c r="Q42" s="19"/>
      <c r="T42" s="13"/>
      <c r="Y42" s="32" t="s">
        <v>451</v>
      </c>
      <c r="Z42" s="32" t="s">
        <v>584</v>
      </c>
      <c r="AF42" s="30"/>
      <c r="AK42" s="51" t="str">
        <f t="shared" si="7"/>
        <v>o</v>
      </c>
    </row>
    <row r="43" spans="1:37" x14ac:dyDescent="0.15">
      <c r="A43" s="13"/>
      <c r="B43" s="13"/>
      <c r="F43" s="13"/>
      <c r="G43" s="19"/>
      <c r="K43" s="13"/>
      <c r="L43" s="13"/>
      <c r="O43" s="13"/>
      <c r="P43" s="13"/>
      <c r="Q43" s="19"/>
      <c r="T43" s="13"/>
      <c r="Y43" s="32" t="s">
        <v>452</v>
      </c>
      <c r="Z43" s="32" t="s">
        <v>585</v>
      </c>
      <c r="AF43" s="30"/>
      <c r="AK43" s="51" t="str">
        <f t="shared" si="7"/>
        <v>p</v>
      </c>
    </row>
    <row r="44" spans="1:37" x14ac:dyDescent="0.15">
      <c r="A44" s="13"/>
      <c r="B44" s="13"/>
      <c r="F44" s="13"/>
      <c r="G44" s="19"/>
      <c r="K44" s="13"/>
      <c r="L44" s="13"/>
      <c r="O44" s="13"/>
      <c r="P44" s="13"/>
      <c r="Q44" s="19"/>
      <c r="T44" s="13"/>
      <c r="Y44" s="32" t="s">
        <v>453</v>
      </c>
      <c r="Z44" s="32" t="s">
        <v>586</v>
      </c>
      <c r="AF44" s="30"/>
      <c r="AK44" s="51" t="str">
        <f t="shared" si="7"/>
        <v>q</v>
      </c>
    </row>
    <row r="45" spans="1:37" x14ac:dyDescent="0.15">
      <c r="A45" s="13"/>
      <c r="B45" s="13"/>
      <c r="F45" s="13"/>
      <c r="G45" s="19"/>
      <c r="K45" s="13"/>
      <c r="L45" s="13"/>
      <c r="O45" s="13"/>
      <c r="P45" s="13"/>
      <c r="Q45" s="19"/>
      <c r="T45" s="13"/>
      <c r="Y45" s="32" t="s">
        <v>454</v>
      </c>
      <c r="Z45" s="32" t="s">
        <v>587</v>
      </c>
      <c r="AF45" s="30"/>
      <c r="AK45" s="51" t="str">
        <f t="shared" si="7"/>
        <v>r</v>
      </c>
    </row>
    <row r="46" spans="1:37" x14ac:dyDescent="0.15">
      <c r="A46" s="13"/>
      <c r="B46" s="13"/>
      <c r="F46" s="13"/>
      <c r="G46" s="19"/>
      <c r="K46" s="13"/>
      <c r="L46" s="13"/>
      <c r="O46" s="13"/>
      <c r="P46" s="13"/>
      <c r="Q46" s="19"/>
      <c r="T46" s="13"/>
      <c r="Y46" s="32" t="s">
        <v>455</v>
      </c>
      <c r="Z46" s="32" t="s">
        <v>588</v>
      </c>
      <c r="AF46" s="30"/>
      <c r="AK46" s="51" t="str">
        <f t="shared" si="7"/>
        <v>s</v>
      </c>
    </row>
    <row r="47" spans="1:37" x14ac:dyDescent="0.15">
      <c r="A47" s="13"/>
      <c r="B47" s="13"/>
      <c r="F47" s="13"/>
      <c r="G47" s="19"/>
      <c r="K47" s="13"/>
      <c r="L47" s="13"/>
      <c r="O47" s="13"/>
      <c r="P47" s="13"/>
      <c r="Q47" s="19"/>
      <c r="T47" s="13"/>
      <c r="Y47" s="32" t="s">
        <v>456</v>
      </c>
      <c r="Z47" s="32" t="s">
        <v>589</v>
      </c>
      <c r="AF47" s="30"/>
      <c r="AK47" s="51" t="str">
        <f t="shared" si="7"/>
        <v>t</v>
      </c>
    </row>
    <row r="48" spans="1:37" x14ac:dyDescent="0.15">
      <c r="A48" s="13"/>
      <c r="B48" s="13"/>
      <c r="F48" s="13"/>
      <c r="G48" s="19"/>
      <c r="K48" s="13"/>
      <c r="L48" s="13"/>
      <c r="O48" s="13"/>
      <c r="P48" s="13"/>
      <c r="Q48" s="19"/>
      <c r="T48" s="13"/>
      <c r="Y48" s="32" t="s">
        <v>457</v>
      </c>
      <c r="Z48" s="32" t="s">
        <v>590</v>
      </c>
      <c r="AF48" s="30"/>
      <c r="AK48" s="51" t="str">
        <f t="shared" si="7"/>
        <v>u</v>
      </c>
    </row>
    <row r="49" spans="1:37" x14ac:dyDescent="0.15">
      <c r="A49" s="13"/>
      <c r="B49" s="13"/>
      <c r="F49" s="13"/>
      <c r="G49" s="19"/>
      <c r="K49" s="13"/>
      <c r="L49" s="13"/>
      <c r="O49" s="13"/>
      <c r="P49" s="13"/>
      <c r="Q49" s="19"/>
      <c r="T49" s="13"/>
      <c r="Y49" s="32" t="s">
        <v>458</v>
      </c>
      <c r="Z49" s="32" t="s">
        <v>591</v>
      </c>
      <c r="AF49" s="30"/>
      <c r="AK49" s="51" t="str">
        <f t="shared" si="7"/>
        <v>v</v>
      </c>
    </row>
    <row r="50" spans="1:37" x14ac:dyDescent="0.15">
      <c r="A50" s="13"/>
      <c r="B50" s="13"/>
      <c r="F50" s="13"/>
      <c r="G50" s="19"/>
      <c r="K50" s="13"/>
      <c r="L50" s="13"/>
      <c r="O50" s="13"/>
      <c r="P50" s="13"/>
      <c r="Q50" s="19"/>
      <c r="T50" s="13"/>
      <c r="Y50" s="32" t="s">
        <v>459</v>
      </c>
      <c r="Z50" s="32" t="s">
        <v>592</v>
      </c>
      <c r="AF50" s="30"/>
    </row>
    <row r="51" spans="1:37" x14ac:dyDescent="0.15">
      <c r="A51" s="13"/>
      <c r="B51" s="13"/>
      <c r="F51" s="13"/>
      <c r="G51" s="19"/>
      <c r="K51" s="13"/>
      <c r="L51" s="13"/>
      <c r="O51" s="13"/>
      <c r="P51" s="13"/>
      <c r="Q51" s="19"/>
      <c r="T51" s="13"/>
      <c r="Y51" s="32" t="s">
        <v>460</v>
      </c>
      <c r="Z51" s="32" t="s">
        <v>593</v>
      </c>
      <c r="AF51" s="30"/>
    </row>
    <row r="52" spans="1:37" x14ac:dyDescent="0.15">
      <c r="A52" s="13"/>
      <c r="B52" s="13"/>
      <c r="F52" s="13"/>
      <c r="G52" s="19"/>
      <c r="K52" s="13"/>
      <c r="L52" s="13"/>
      <c r="O52" s="13"/>
      <c r="P52" s="13"/>
      <c r="Q52" s="19"/>
      <c r="T52" s="13"/>
      <c r="Y52" s="32" t="s">
        <v>461</v>
      </c>
      <c r="Z52" s="32" t="s">
        <v>594</v>
      </c>
      <c r="AF52" s="30"/>
    </row>
    <row r="53" spans="1:37" x14ac:dyDescent="0.15">
      <c r="A53" s="13"/>
      <c r="B53" s="13"/>
      <c r="F53" s="13"/>
      <c r="G53" s="19"/>
      <c r="K53" s="13"/>
      <c r="L53" s="13"/>
      <c r="O53" s="13"/>
      <c r="P53" s="13"/>
      <c r="Q53" s="19"/>
      <c r="T53" s="13"/>
      <c r="Y53" s="32" t="s">
        <v>462</v>
      </c>
      <c r="Z53" s="32" t="s">
        <v>595</v>
      </c>
      <c r="AF53" s="30"/>
    </row>
    <row r="54" spans="1:37" x14ac:dyDescent="0.15">
      <c r="A54" s="13"/>
      <c r="B54" s="13"/>
      <c r="F54" s="13"/>
      <c r="G54" s="19"/>
      <c r="K54" s="13"/>
      <c r="L54" s="13"/>
      <c r="O54" s="13"/>
      <c r="P54" s="20"/>
      <c r="Q54" s="19"/>
      <c r="T54" s="13"/>
      <c r="Y54" s="32" t="s">
        <v>463</v>
      </c>
      <c r="Z54" s="32" t="s">
        <v>596</v>
      </c>
      <c r="AF54" s="30"/>
    </row>
    <row r="55" spans="1:37" x14ac:dyDescent="0.15">
      <c r="A55" s="13"/>
      <c r="B55" s="13"/>
      <c r="F55" s="13"/>
      <c r="G55" s="19"/>
      <c r="K55" s="13"/>
      <c r="L55" s="13"/>
      <c r="O55" s="13"/>
      <c r="P55" s="13"/>
      <c r="Q55" s="19"/>
      <c r="T55" s="13"/>
      <c r="Y55" s="32" t="s">
        <v>464</v>
      </c>
      <c r="Z55" s="32" t="s">
        <v>597</v>
      </c>
      <c r="AF55" s="30"/>
    </row>
    <row r="56" spans="1:37" x14ac:dyDescent="0.15">
      <c r="A56" s="13"/>
      <c r="B56" s="13"/>
      <c r="F56" s="13"/>
      <c r="G56" s="19"/>
      <c r="K56" s="13"/>
      <c r="L56" s="13"/>
      <c r="O56" s="13"/>
      <c r="P56" s="13"/>
      <c r="Q56" s="19"/>
      <c r="T56" s="13"/>
      <c r="Y56" s="32" t="s">
        <v>465</v>
      </c>
      <c r="Z56" s="32" t="s">
        <v>598</v>
      </c>
      <c r="AF56" s="30"/>
    </row>
    <row r="57" spans="1:37" x14ac:dyDescent="0.15">
      <c r="A57" s="13"/>
      <c r="B57" s="13"/>
      <c r="F57" s="13"/>
      <c r="G57" s="19"/>
      <c r="K57" s="13"/>
      <c r="L57" s="13"/>
      <c r="O57" s="13"/>
      <c r="P57" s="13"/>
      <c r="Q57" s="19"/>
      <c r="T57" s="13"/>
      <c r="Y57" s="32" t="s">
        <v>466</v>
      </c>
      <c r="Z57" s="32" t="s">
        <v>599</v>
      </c>
      <c r="AF57" s="30"/>
    </row>
    <row r="58" spans="1:37" x14ac:dyDescent="0.15">
      <c r="A58" s="13"/>
      <c r="B58" s="13"/>
      <c r="F58" s="13"/>
      <c r="G58" s="19"/>
      <c r="K58" s="13"/>
      <c r="L58" s="13"/>
      <c r="O58" s="13"/>
      <c r="P58" s="13"/>
      <c r="Q58" s="19"/>
      <c r="T58" s="13"/>
      <c r="Y58" s="32" t="s">
        <v>467</v>
      </c>
      <c r="Z58" s="32" t="s">
        <v>600</v>
      </c>
      <c r="AF58" s="30"/>
    </row>
    <row r="59" spans="1:37" x14ac:dyDescent="0.15">
      <c r="A59" s="13"/>
      <c r="B59" s="13"/>
      <c r="F59" s="13"/>
      <c r="G59" s="19"/>
      <c r="K59" s="13"/>
      <c r="L59" s="13"/>
      <c r="O59" s="13"/>
      <c r="P59" s="13"/>
      <c r="Q59" s="19"/>
      <c r="T59" s="13"/>
      <c r="Y59" s="32" t="s">
        <v>468</v>
      </c>
      <c r="Z59" s="32" t="s">
        <v>601</v>
      </c>
      <c r="AF59" s="30"/>
    </row>
    <row r="60" spans="1:37" x14ac:dyDescent="0.15">
      <c r="A60" s="13"/>
      <c r="B60" s="13"/>
      <c r="F60" s="13"/>
      <c r="G60" s="19"/>
      <c r="K60" s="13"/>
      <c r="L60" s="13"/>
      <c r="O60" s="13"/>
      <c r="P60" s="13"/>
      <c r="Q60" s="19"/>
      <c r="T60" s="13"/>
      <c r="Y60" s="32" t="s">
        <v>469</v>
      </c>
      <c r="Z60" s="32" t="s">
        <v>602</v>
      </c>
      <c r="AF60" s="30"/>
    </row>
    <row r="61" spans="1:37" x14ac:dyDescent="0.15">
      <c r="A61" s="13"/>
      <c r="B61" s="13"/>
      <c r="F61" s="13"/>
      <c r="G61" s="19"/>
      <c r="K61" s="13"/>
      <c r="L61" s="13"/>
      <c r="O61" s="13"/>
      <c r="P61" s="13"/>
      <c r="Q61" s="19"/>
      <c r="T61" s="13"/>
      <c r="Y61" s="32" t="s">
        <v>470</v>
      </c>
      <c r="Z61" s="32" t="s">
        <v>603</v>
      </c>
      <c r="AF61" s="30"/>
    </row>
    <row r="62" spans="1:37" x14ac:dyDescent="0.15">
      <c r="A62" s="13"/>
      <c r="B62" s="13"/>
      <c r="F62" s="13"/>
      <c r="G62" s="19"/>
      <c r="K62" s="13"/>
      <c r="L62" s="13"/>
      <c r="O62" s="13"/>
      <c r="P62" s="13"/>
      <c r="Q62" s="19"/>
      <c r="T62" s="13"/>
      <c r="Y62" s="32" t="s">
        <v>471</v>
      </c>
      <c r="Z62" s="32" t="s">
        <v>604</v>
      </c>
      <c r="AF62" s="30"/>
    </row>
    <row r="63" spans="1:37" x14ac:dyDescent="0.15">
      <c r="A63" s="13"/>
      <c r="B63" s="13"/>
      <c r="F63" s="13"/>
      <c r="G63" s="19"/>
      <c r="K63" s="13"/>
      <c r="L63" s="13"/>
      <c r="O63" s="13"/>
      <c r="P63" s="13"/>
      <c r="Q63" s="19"/>
      <c r="T63" s="13"/>
      <c r="Y63" s="32" t="s">
        <v>472</v>
      </c>
      <c r="Z63" s="32" t="s">
        <v>605</v>
      </c>
      <c r="AF63" s="30"/>
    </row>
    <row r="64" spans="1:37" x14ac:dyDescent="0.15">
      <c r="A64" s="13"/>
      <c r="B64" s="13"/>
      <c r="F64" s="13"/>
      <c r="G64" s="19"/>
      <c r="K64" s="13"/>
      <c r="L64" s="13"/>
      <c r="O64" s="13"/>
      <c r="P64" s="13"/>
      <c r="Q64" s="19"/>
      <c r="T64" s="13"/>
      <c r="Y64" s="32" t="s">
        <v>473</v>
      </c>
      <c r="Z64" s="32" t="s">
        <v>606</v>
      </c>
      <c r="AF64" s="30"/>
    </row>
    <row r="65" spans="1:32" x14ac:dyDescent="0.15">
      <c r="A65" s="13"/>
      <c r="B65" s="13"/>
      <c r="F65" s="13"/>
      <c r="G65" s="19"/>
      <c r="K65" s="13"/>
      <c r="L65" s="13"/>
      <c r="O65" s="13"/>
      <c r="P65" s="13"/>
      <c r="Q65" s="19"/>
      <c r="T65" s="13"/>
      <c r="Y65" s="32" t="s">
        <v>474</v>
      </c>
      <c r="Z65" s="32" t="s">
        <v>607</v>
      </c>
      <c r="AF65" s="30"/>
    </row>
    <row r="66" spans="1:32" x14ac:dyDescent="0.15">
      <c r="A66" s="13"/>
      <c r="B66" s="13"/>
      <c r="F66" s="13"/>
      <c r="G66" s="19"/>
      <c r="K66" s="13"/>
      <c r="L66" s="13"/>
      <c r="O66" s="13"/>
      <c r="P66" s="13"/>
      <c r="Q66" s="19"/>
      <c r="T66" s="13"/>
      <c r="Y66" s="32" t="s">
        <v>71</v>
      </c>
      <c r="Z66" s="32" t="s">
        <v>608</v>
      </c>
      <c r="AF66" s="30"/>
    </row>
    <row r="67" spans="1:32" x14ac:dyDescent="0.15">
      <c r="A67" s="13"/>
      <c r="B67" s="13"/>
      <c r="F67" s="13"/>
      <c r="G67" s="19"/>
      <c r="K67" s="13"/>
      <c r="L67" s="13"/>
      <c r="O67" s="13"/>
      <c r="P67" s="13"/>
      <c r="Q67" s="19"/>
      <c r="T67" s="13"/>
      <c r="Y67" s="32" t="s">
        <v>475</v>
      </c>
      <c r="Z67" s="32" t="s">
        <v>609</v>
      </c>
      <c r="AF67" s="30"/>
    </row>
    <row r="68" spans="1:32" x14ac:dyDescent="0.15">
      <c r="A68" s="13"/>
      <c r="B68" s="13"/>
      <c r="F68" s="13"/>
      <c r="G68" s="19"/>
      <c r="K68" s="13"/>
      <c r="L68" s="13"/>
      <c r="O68" s="13"/>
      <c r="P68" s="13"/>
      <c r="Q68" s="19"/>
      <c r="T68" s="13"/>
      <c r="Y68" s="32" t="s">
        <v>476</v>
      </c>
      <c r="Z68" s="32" t="s">
        <v>610</v>
      </c>
      <c r="AF68" s="30"/>
    </row>
    <row r="69" spans="1:32" x14ac:dyDescent="0.15">
      <c r="A69" s="13"/>
      <c r="B69" s="13"/>
      <c r="F69" s="13"/>
      <c r="G69" s="19"/>
      <c r="K69" s="13"/>
      <c r="L69" s="13"/>
      <c r="O69" s="13"/>
      <c r="P69" s="13"/>
      <c r="Q69" s="19"/>
      <c r="T69" s="13"/>
      <c r="Y69" s="32" t="s">
        <v>477</v>
      </c>
      <c r="Z69" s="32" t="s">
        <v>611</v>
      </c>
      <c r="AF69" s="30"/>
    </row>
    <row r="70" spans="1:32" x14ac:dyDescent="0.15">
      <c r="A70" s="13"/>
      <c r="B70" s="13"/>
      <c r="Y70" s="32" t="s">
        <v>478</v>
      </c>
      <c r="Z70" s="32" t="s">
        <v>612</v>
      </c>
    </row>
    <row r="71" spans="1:32" x14ac:dyDescent="0.15">
      <c r="Y71" s="32" t="s">
        <v>479</v>
      </c>
      <c r="Z71" s="32" t="s">
        <v>613</v>
      </c>
    </row>
    <row r="72" spans="1:32" x14ac:dyDescent="0.15">
      <c r="Y72" s="32" t="s">
        <v>480</v>
      </c>
      <c r="Z72" s="32" t="s">
        <v>614</v>
      </c>
    </row>
    <row r="73" spans="1:32" x14ac:dyDescent="0.15">
      <c r="Y73" s="32" t="s">
        <v>481</v>
      </c>
      <c r="Z73" s="32" t="s">
        <v>615</v>
      </c>
    </row>
    <row r="74" spans="1:32" x14ac:dyDescent="0.15">
      <c r="Y74" s="32" t="s">
        <v>482</v>
      </c>
      <c r="Z74" s="32" t="s">
        <v>616</v>
      </c>
    </row>
    <row r="75" spans="1:32" x14ac:dyDescent="0.15">
      <c r="Y75" s="32" t="s">
        <v>483</v>
      </c>
      <c r="Z75" s="32" t="s">
        <v>617</v>
      </c>
    </row>
    <row r="76" spans="1:32" x14ac:dyDescent="0.15">
      <c r="Y76" s="32" t="s">
        <v>484</v>
      </c>
      <c r="Z76" s="32" t="s">
        <v>618</v>
      </c>
    </row>
    <row r="77" spans="1:32" x14ac:dyDescent="0.15">
      <c r="Y77" s="32" t="s">
        <v>485</v>
      </c>
      <c r="Z77" s="32" t="s">
        <v>619</v>
      </c>
    </row>
    <row r="78" spans="1:32" x14ac:dyDescent="0.15">
      <c r="Y78" s="32" t="s">
        <v>486</v>
      </c>
      <c r="Z78" s="32" t="s">
        <v>620</v>
      </c>
    </row>
    <row r="79" spans="1:32" x14ac:dyDescent="0.15">
      <c r="Y79" s="32" t="s">
        <v>487</v>
      </c>
      <c r="Z79" s="32" t="s">
        <v>621</v>
      </c>
    </row>
    <row r="80" spans="1:32" x14ac:dyDescent="0.15">
      <c r="Y80" s="32" t="s">
        <v>488</v>
      </c>
      <c r="Z80" s="32" t="s">
        <v>622</v>
      </c>
    </row>
    <row r="81" spans="25:26" x14ac:dyDescent="0.15">
      <c r="Y81" s="32" t="s">
        <v>489</v>
      </c>
      <c r="Z81" s="32" t="s">
        <v>623</v>
      </c>
    </row>
    <row r="82" spans="25:26" x14ac:dyDescent="0.15">
      <c r="Y82" s="32" t="s">
        <v>490</v>
      </c>
      <c r="Z82" s="32" t="s">
        <v>624</v>
      </c>
    </row>
    <row r="83" spans="25:26" x14ac:dyDescent="0.15">
      <c r="Y83" s="32" t="s">
        <v>491</v>
      </c>
      <c r="Z83" s="32" t="s">
        <v>625</v>
      </c>
    </row>
    <row r="84" spans="25:26" x14ac:dyDescent="0.15">
      <c r="Y84" s="32" t="s">
        <v>492</v>
      </c>
      <c r="Z84" s="32" t="s">
        <v>626</v>
      </c>
    </row>
    <row r="85" spans="25:26" x14ac:dyDescent="0.15">
      <c r="Y85" s="32" t="s">
        <v>493</v>
      </c>
      <c r="Z85" s="32" t="s">
        <v>627</v>
      </c>
    </row>
    <row r="86" spans="25:26" x14ac:dyDescent="0.15">
      <c r="Y86" s="32" t="s">
        <v>494</v>
      </c>
      <c r="Z86" s="32" t="s">
        <v>628</v>
      </c>
    </row>
    <row r="87" spans="25:26" x14ac:dyDescent="0.15">
      <c r="Y87" s="32" t="s">
        <v>495</v>
      </c>
      <c r="Z87" s="32" t="s">
        <v>629</v>
      </c>
    </row>
    <row r="88" spans="25:26" x14ac:dyDescent="0.15">
      <c r="Y88" s="32" t="s">
        <v>496</v>
      </c>
      <c r="Z88" s="32" t="s">
        <v>630</v>
      </c>
    </row>
    <row r="89" spans="25:26" x14ac:dyDescent="0.15">
      <c r="Y89" s="32" t="s">
        <v>497</v>
      </c>
      <c r="Z89" s="32" t="s">
        <v>631</v>
      </c>
    </row>
    <row r="90" spans="25:26" x14ac:dyDescent="0.15">
      <c r="Y90" s="32" t="s">
        <v>498</v>
      </c>
      <c r="Z90" s="32" t="s">
        <v>632</v>
      </c>
    </row>
    <row r="91" spans="25:26" x14ac:dyDescent="0.15">
      <c r="Y91" s="32" t="s">
        <v>499</v>
      </c>
      <c r="Z91" s="32" t="s">
        <v>633</v>
      </c>
    </row>
    <row r="92" spans="25:26" x14ac:dyDescent="0.15">
      <c r="Y92" s="32" t="s">
        <v>500</v>
      </c>
      <c r="Z92" s="32" t="s">
        <v>634</v>
      </c>
    </row>
    <row r="93" spans="25:26" x14ac:dyDescent="0.15">
      <c r="Y93" s="32" t="s">
        <v>501</v>
      </c>
      <c r="Z93" s="32" t="s">
        <v>635</v>
      </c>
    </row>
    <row r="94" spans="25:26" x14ac:dyDescent="0.15">
      <c r="Y94" s="32" t="s">
        <v>502</v>
      </c>
      <c r="Z94" s="32" t="s">
        <v>636</v>
      </c>
    </row>
    <row r="95" spans="25:26" x14ac:dyDescent="0.15">
      <c r="Y95" s="32" t="s">
        <v>503</v>
      </c>
      <c r="Z95" s="32" t="s">
        <v>637</v>
      </c>
    </row>
    <row r="96" spans="25:26" x14ac:dyDescent="0.15">
      <c r="Y96" s="32" t="s">
        <v>405</v>
      </c>
      <c r="Z96" s="32" t="s">
        <v>638</v>
      </c>
    </row>
    <row r="97" spans="25:26" x14ac:dyDescent="0.15">
      <c r="Y97" s="32" t="s">
        <v>504</v>
      </c>
      <c r="Z97" s="32" t="s">
        <v>639</v>
      </c>
    </row>
    <row r="98" spans="25:26" x14ac:dyDescent="0.15">
      <c r="Y98" s="32" t="s">
        <v>505</v>
      </c>
      <c r="Z98" s="32" t="s">
        <v>640</v>
      </c>
    </row>
    <row r="99" spans="25:26" x14ac:dyDescent="0.15">
      <c r="Y99" s="32" t="s">
        <v>537</v>
      </c>
      <c r="Z99" s="32" t="s">
        <v>641</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election activeCell="AD23" sqref="AD23:AX29"/>
    </sheetView>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344</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20"/>
      <c r="Z2" s="828"/>
      <c r="AA2" s="829"/>
      <c r="AB2" s="1024" t="s">
        <v>11</v>
      </c>
      <c r="AC2" s="1025"/>
      <c r="AD2" s="1026"/>
      <c r="AE2" s="1030" t="s">
        <v>385</v>
      </c>
      <c r="AF2" s="1030"/>
      <c r="AG2" s="1030"/>
      <c r="AH2" s="1030"/>
      <c r="AI2" s="1030" t="s">
        <v>407</v>
      </c>
      <c r="AJ2" s="1030"/>
      <c r="AK2" s="1030"/>
      <c r="AL2" s="556"/>
      <c r="AM2" s="1030" t="s">
        <v>504</v>
      </c>
      <c r="AN2" s="1030"/>
      <c r="AO2" s="1030"/>
      <c r="AP2" s="556"/>
      <c r="AQ2" s="158" t="s">
        <v>232</v>
      </c>
      <c r="AR2" s="133"/>
      <c r="AS2" s="133"/>
      <c r="AT2" s="134"/>
      <c r="AU2" s="532" t="s">
        <v>134</v>
      </c>
      <c r="AV2" s="532"/>
      <c r="AW2" s="532"/>
      <c r="AX2" s="533"/>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21"/>
      <c r="Z3" s="1022"/>
      <c r="AA3" s="1023"/>
      <c r="AB3" s="1027"/>
      <c r="AC3" s="1028"/>
      <c r="AD3" s="1029"/>
      <c r="AE3" s="917"/>
      <c r="AF3" s="917"/>
      <c r="AG3" s="917"/>
      <c r="AH3" s="917"/>
      <c r="AI3" s="917"/>
      <c r="AJ3" s="917"/>
      <c r="AK3" s="917"/>
      <c r="AL3" s="407"/>
      <c r="AM3" s="917"/>
      <c r="AN3" s="917"/>
      <c r="AO3" s="917"/>
      <c r="AP3" s="407"/>
      <c r="AQ3" s="199"/>
      <c r="AR3" s="200"/>
      <c r="AS3" s="136" t="s">
        <v>233</v>
      </c>
      <c r="AT3" s="137"/>
      <c r="AU3" s="200"/>
      <c r="AV3" s="200"/>
      <c r="AW3" s="392" t="s">
        <v>179</v>
      </c>
      <c r="AX3" s="393"/>
      <c r="AY3" s="34">
        <f>$AY$2</f>
        <v>0</v>
      </c>
    </row>
    <row r="4" spans="1:51" ht="22.5" customHeight="1" x14ac:dyDescent="0.15">
      <c r="A4" s="397"/>
      <c r="B4" s="395"/>
      <c r="C4" s="395"/>
      <c r="D4" s="395"/>
      <c r="E4" s="395"/>
      <c r="F4" s="396"/>
      <c r="G4" s="563"/>
      <c r="H4" s="997"/>
      <c r="I4" s="997"/>
      <c r="J4" s="997"/>
      <c r="K4" s="997"/>
      <c r="L4" s="997"/>
      <c r="M4" s="997"/>
      <c r="N4" s="997"/>
      <c r="O4" s="998"/>
      <c r="P4" s="108"/>
      <c r="Q4" s="1005"/>
      <c r="R4" s="1005"/>
      <c r="S4" s="1005"/>
      <c r="T4" s="1005"/>
      <c r="U4" s="1005"/>
      <c r="V4" s="1005"/>
      <c r="W4" s="1005"/>
      <c r="X4" s="1006"/>
      <c r="Y4" s="1015" t="s">
        <v>12</v>
      </c>
      <c r="Z4" s="1016"/>
      <c r="AA4" s="1017"/>
      <c r="AB4" s="460"/>
      <c r="AC4" s="1019"/>
      <c r="AD4" s="1019"/>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398"/>
      <c r="B5" s="399"/>
      <c r="C5" s="399"/>
      <c r="D5" s="399"/>
      <c r="E5" s="399"/>
      <c r="F5" s="400"/>
      <c r="G5" s="999"/>
      <c r="H5" s="1000"/>
      <c r="I5" s="1000"/>
      <c r="J5" s="1000"/>
      <c r="K5" s="1000"/>
      <c r="L5" s="1000"/>
      <c r="M5" s="1000"/>
      <c r="N5" s="1000"/>
      <c r="O5" s="1001"/>
      <c r="P5" s="1007"/>
      <c r="Q5" s="1007"/>
      <c r="R5" s="1007"/>
      <c r="S5" s="1007"/>
      <c r="T5" s="1007"/>
      <c r="U5" s="1007"/>
      <c r="V5" s="1007"/>
      <c r="W5" s="1007"/>
      <c r="X5" s="1008"/>
      <c r="Y5" s="446" t="s">
        <v>54</v>
      </c>
      <c r="Z5" s="1012"/>
      <c r="AA5" s="1013"/>
      <c r="AB5" s="522"/>
      <c r="AC5" s="1018"/>
      <c r="AD5" s="1018"/>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398"/>
      <c r="B6" s="399"/>
      <c r="C6" s="399"/>
      <c r="D6" s="399"/>
      <c r="E6" s="399"/>
      <c r="F6" s="400"/>
      <c r="G6" s="1002"/>
      <c r="H6" s="1003"/>
      <c r="I6" s="1003"/>
      <c r="J6" s="1003"/>
      <c r="K6" s="1003"/>
      <c r="L6" s="1003"/>
      <c r="M6" s="1003"/>
      <c r="N6" s="1003"/>
      <c r="O6" s="1004"/>
      <c r="P6" s="1009"/>
      <c r="Q6" s="1009"/>
      <c r="R6" s="1009"/>
      <c r="S6" s="1009"/>
      <c r="T6" s="1009"/>
      <c r="U6" s="1009"/>
      <c r="V6" s="1009"/>
      <c r="W6" s="1009"/>
      <c r="X6" s="1010"/>
      <c r="Y6" s="1011" t="s">
        <v>13</v>
      </c>
      <c r="Z6" s="1012"/>
      <c r="AA6" s="1013"/>
      <c r="AB6" s="592" t="s">
        <v>180</v>
      </c>
      <c r="AC6" s="1014"/>
      <c r="AD6" s="1014"/>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375</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4" t="s">
        <v>344</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20"/>
      <c r="Z9" s="828"/>
      <c r="AA9" s="829"/>
      <c r="AB9" s="1024" t="s">
        <v>11</v>
      </c>
      <c r="AC9" s="1025"/>
      <c r="AD9" s="1026"/>
      <c r="AE9" s="1030" t="s">
        <v>385</v>
      </c>
      <c r="AF9" s="1030"/>
      <c r="AG9" s="1030"/>
      <c r="AH9" s="1030"/>
      <c r="AI9" s="1030" t="s">
        <v>407</v>
      </c>
      <c r="AJ9" s="1030"/>
      <c r="AK9" s="1030"/>
      <c r="AL9" s="556"/>
      <c r="AM9" s="1030" t="s">
        <v>504</v>
      </c>
      <c r="AN9" s="1030"/>
      <c r="AO9" s="1030"/>
      <c r="AP9" s="556"/>
      <c r="AQ9" s="158" t="s">
        <v>232</v>
      </c>
      <c r="AR9" s="133"/>
      <c r="AS9" s="133"/>
      <c r="AT9" s="134"/>
      <c r="AU9" s="532" t="s">
        <v>134</v>
      </c>
      <c r="AV9" s="532"/>
      <c r="AW9" s="532"/>
      <c r="AX9" s="533"/>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21"/>
      <c r="Z10" s="1022"/>
      <c r="AA10" s="1023"/>
      <c r="AB10" s="1027"/>
      <c r="AC10" s="1028"/>
      <c r="AD10" s="1029"/>
      <c r="AE10" s="917"/>
      <c r="AF10" s="917"/>
      <c r="AG10" s="917"/>
      <c r="AH10" s="917"/>
      <c r="AI10" s="917"/>
      <c r="AJ10" s="917"/>
      <c r="AK10" s="917"/>
      <c r="AL10" s="407"/>
      <c r="AM10" s="917"/>
      <c r="AN10" s="917"/>
      <c r="AO10" s="917"/>
      <c r="AP10" s="407"/>
      <c r="AQ10" s="199"/>
      <c r="AR10" s="200"/>
      <c r="AS10" s="136" t="s">
        <v>233</v>
      </c>
      <c r="AT10" s="137"/>
      <c r="AU10" s="200"/>
      <c r="AV10" s="200"/>
      <c r="AW10" s="392" t="s">
        <v>179</v>
      </c>
      <c r="AX10" s="393"/>
      <c r="AY10" s="34">
        <f>$AY$9</f>
        <v>0</v>
      </c>
    </row>
    <row r="11" spans="1:51" ht="22.5" customHeight="1" x14ac:dyDescent="0.15">
      <c r="A11" s="397"/>
      <c r="B11" s="395"/>
      <c r="C11" s="395"/>
      <c r="D11" s="395"/>
      <c r="E11" s="395"/>
      <c r="F11" s="396"/>
      <c r="G11" s="563"/>
      <c r="H11" s="997"/>
      <c r="I11" s="997"/>
      <c r="J11" s="997"/>
      <c r="K11" s="997"/>
      <c r="L11" s="997"/>
      <c r="M11" s="997"/>
      <c r="N11" s="997"/>
      <c r="O11" s="998"/>
      <c r="P11" s="108"/>
      <c r="Q11" s="1005"/>
      <c r="R11" s="1005"/>
      <c r="S11" s="1005"/>
      <c r="T11" s="1005"/>
      <c r="U11" s="1005"/>
      <c r="V11" s="1005"/>
      <c r="W11" s="1005"/>
      <c r="X11" s="1006"/>
      <c r="Y11" s="1015" t="s">
        <v>12</v>
      </c>
      <c r="Z11" s="1016"/>
      <c r="AA11" s="1017"/>
      <c r="AB11" s="460"/>
      <c r="AC11" s="1019"/>
      <c r="AD11" s="1019"/>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398"/>
      <c r="B12" s="399"/>
      <c r="C12" s="399"/>
      <c r="D12" s="399"/>
      <c r="E12" s="399"/>
      <c r="F12" s="400"/>
      <c r="G12" s="999"/>
      <c r="H12" s="1000"/>
      <c r="I12" s="1000"/>
      <c r="J12" s="1000"/>
      <c r="K12" s="1000"/>
      <c r="L12" s="1000"/>
      <c r="M12" s="1000"/>
      <c r="N12" s="1000"/>
      <c r="O12" s="1001"/>
      <c r="P12" s="1007"/>
      <c r="Q12" s="1007"/>
      <c r="R12" s="1007"/>
      <c r="S12" s="1007"/>
      <c r="T12" s="1007"/>
      <c r="U12" s="1007"/>
      <c r="V12" s="1007"/>
      <c r="W12" s="1007"/>
      <c r="X12" s="1008"/>
      <c r="Y12" s="446" t="s">
        <v>54</v>
      </c>
      <c r="Z12" s="1012"/>
      <c r="AA12" s="1013"/>
      <c r="AB12" s="522"/>
      <c r="AC12" s="1018"/>
      <c r="AD12" s="1018"/>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1"/>
      <c r="B13" s="402"/>
      <c r="C13" s="402"/>
      <c r="D13" s="402"/>
      <c r="E13" s="402"/>
      <c r="F13" s="403"/>
      <c r="G13" s="1002"/>
      <c r="H13" s="1003"/>
      <c r="I13" s="1003"/>
      <c r="J13" s="1003"/>
      <c r="K13" s="1003"/>
      <c r="L13" s="1003"/>
      <c r="M13" s="1003"/>
      <c r="N13" s="1003"/>
      <c r="O13" s="1004"/>
      <c r="P13" s="1009"/>
      <c r="Q13" s="1009"/>
      <c r="R13" s="1009"/>
      <c r="S13" s="1009"/>
      <c r="T13" s="1009"/>
      <c r="U13" s="1009"/>
      <c r="V13" s="1009"/>
      <c r="W13" s="1009"/>
      <c r="X13" s="1010"/>
      <c r="Y13" s="1011" t="s">
        <v>13</v>
      </c>
      <c r="Z13" s="1012"/>
      <c r="AA13" s="1013"/>
      <c r="AB13" s="592" t="s">
        <v>180</v>
      </c>
      <c r="AC13" s="1014"/>
      <c r="AD13" s="1014"/>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375</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4" t="s">
        <v>344</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20"/>
      <c r="Z16" s="828"/>
      <c r="AA16" s="829"/>
      <c r="AB16" s="1024" t="s">
        <v>11</v>
      </c>
      <c r="AC16" s="1025"/>
      <c r="AD16" s="1026"/>
      <c r="AE16" s="1030" t="s">
        <v>385</v>
      </c>
      <c r="AF16" s="1030"/>
      <c r="AG16" s="1030"/>
      <c r="AH16" s="1030"/>
      <c r="AI16" s="1030" t="s">
        <v>407</v>
      </c>
      <c r="AJ16" s="1030"/>
      <c r="AK16" s="1030"/>
      <c r="AL16" s="556"/>
      <c r="AM16" s="1030" t="s">
        <v>504</v>
      </c>
      <c r="AN16" s="1030"/>
      <c r="AO16" s="1030"/>
      <c r="AP16" s="556"/>
      <c r="AQ16" s="158" t="s">
        <v>232</v>
      </c>
      <c r="AR16" s="133"/>
      <c r="AS16" s="133"/>
      <c r="AT16" s="134"/>
      <c r="AU16" s="532" t="s">
        <v>134</v>
      </c>
      <c r="AV16" s="532"/>
      <c r="AW16" s="532"/>
      <c r="AX16" s="533"/>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21"/>
      <c r="Z17" s="1022"/>
      <c r="AA17" s="1023"/>
      <c r="AB17" s="1027"/>
      <c r="AC17" s="1028"/>
      <c r="AD17" s="1029"/>
      <c r="AE17" s="917"/>
      <c r="AF17" s="917"/>
      <c r="AG17" s="917"/>
      <c r="AH17" s="917"/>
      <c r="AI17" s="917"/>
      <c r="AJ17" s="917"/>
      <c r="AK17" s="917"/>
      <c r="AL17" s="407"/>
      <c r="AM17" s="917"/>
      <c r="AN17" s="917"/>
      <c r="AO17" s="917"/>
      <c r="AP17" s="407"/>
      <c r="AQ17" s="199"/>
      <c r="AR17" s="200"/>
      <c r="AS17" s="136" t="s">
        <v>233</v>
      </c>
      <c r="AT17" s="137"/>
      <c r="AU17" s="200"/>
      <c r="AV17" s="200"/>
      <c r="AW17" s="392" t="s">
        <v>179</v>
      </c>
      <c r="AX17" s="393"/>
      <c r="AY17" s="34">
        <f>$AY$16</f>
        <v>0</v>
      </c>
    </row>
    <row r="18" spans="1:51" ht="22.5" customHeight="1" x14ac:dyDescent="0.15">
      <c r="A18" s="397"/>
      <c r="B18" s="395"/>
      <c r="C18" s="395"/>
      <c r="D18" s="395"/>
      <c r="E18" s="395"/>
      <c r="F18" s="396"/>
      <c r="G18" s="563"/>
      <c r="H18" s="997"/>
      <c r="I18" s="997"/>
      <c r="J18" s="997"/>
      <c r="K18" s="997"/>
      <c r="L18" s="997"/>
      <c r="M18" s="997"/>
      <c r="N18" s="997"/>
      <c r="O18" s="998"/>
      <c r="P18" s="108"/>
      <c r="Q18" s="1005"/>
      <c r="R18" s="1005"/>
      <c r="S18" s="1005"/>
      <c r="T18" s="1005"/>
      <c r="U18" s="1005"/>
      <c r="V18" s="1005"/>
      <c r="W18" s="1005"/>
      <c r="X18" s="1006"/>
      <c r="Y18" s="1015" t="s">
        <v>12</v>
      </c>
      <c r="Z18" s="1016"/>
      <c r="AA18" s="1017"/>
      <c r="AB18" s="460"/>
      <c r="AC18" s="1019"/>
      <c r="AD18" s="1019"/>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398"/>
      <c r="B19" s="399"/>
      <c r="C19" s="399"/>
      <c r="D19" s="399"/>
      <c r="E19" s="399"/>
      <c r="F19" s="400"/>
      <c r="G19" s="999"/>
      <c r="H19" s="1000"/>
      <c r="I19" s="1000"/>
      <c r="J19" s="1000"/>
      <c r="K19" s="1000"/>
      <c r="L19" s="1000"/>
      <c r="M19" s="1000"/>
      <c r="N19" s="1000"/>
      <c r="O19" s="1001"/>
      <c r="P19" s="1007"/>
      <c r="Q19" s="1007"/>
      <c r="R19" s="1007"/>
      <c r="S19" s="1007"/>
      <c r="T19" s="1007"/>
      <c r="U19" s="1007"/>
      <c r="V19" s="1007"/>
      <c r="W19" s="1007"/>
      <c r="X19" s="1008"/>
      <c r="Y19" s="446" t="s">
        <v>54</v>
      </c>
      <c r="Z19" s="1012"/>
      <c r="AA19" s="1013"/>
      <c r="AB19" s="522"/>
      <c r="AC19" s="1018"/>
      <c r="AD19" s="1018"/>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1"/>
      <c r="B20" s="402"/>
      <c r="C20" s="402"/>
      <c r="D20" s="402"/>
      <c r="E20" s="402"/>
      <c r="F20" s="403"/>
      <c r="G20" s="1002"/>
      <c r="H20" s="1003"/>
      <c r="I20" s="1003"/>
      <c r="J20" s="1003"/>
      <c r="K20" s="1003"/>
      <c r="L20" s="1003"/>
      <c r="M20" s="1003"/>
      <c r="N20" s="1003"/>
      <c r="O20" s="1004"/>
      <c r="P20" s="1009"/>
      <c r="Q20" s="1009"/>
      <c r="R20" s="1009"/>
      <c r="S20" s="1009"/>
      <c r="T20" s="1009"/>
      <c r="U20" s="1009"/>
      <c r="V20" s="1009"/>
      <c r="W20" s="1009"/>
      <c r="X20" s="1010"/>
      <c r="Y20" s="1011" t="s">
        <v>13</v>
      </c>
      <c r="Z20" s="1012"/>
      <c r="AA20" s="1013"/>
      <c r="AB20" s="592" t="s">
        <v>180</v>
      </c>
      <c r="AC20" s="1014"/>
      <c r="AD20" s="1014"/>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375</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4" t="s">
        <v>344</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20"/>
      <c r="Z23" s="828"/>
      <c r="AA23" s="829"/>
      <c r="AB23" s="1024" t="s">
        <v>11</v>
      </c>
      <c r="AC23" s="1025"/>
      <c r="AD23" s="1026"/>
      <c r="AE23" s="1030" t="s">
        <v>385</v>
      </c>
      <c r="AF23" s="1030"/>
      <c r="AG23" s="1030"/>
      <c r="AH23" s="1030"/>
      <c r="AI23" s="1030" t="s">
        <v>407</v>
      </c>
      <c r="AJ23" s="1030"/>
      <c r="AK23" s="1030"/>
      <c r="AL23" s="556"/>
      <c r="AM23" s="1030" t="s">
        <v>504</v>
      </c>
      <c r="AN23" s="1030"/>
      <c r="AO23" s="1030"/>
      <c r="AP23" s="556"/>
      <c r="AQ23" s="158" t="s">
        <v>232</v>
      </c>
      <c r="AR23" s="133"/>
      <c r="AS23" s="133"/>
      <c r="AT23" s="134"/>
      <c r="AU23" s="532" t="s">
        <v>134</v>
      </c>
      <c r="AV23" s="532"/>
      <c r="AW23" s="532"/>
      <c r="AX23" s="533"/>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21"/>
      <c r="Z24" s="1022"/>
      <c r="AA24" s="1023"/>
      <c r="AB24" s="1027"/>
      <c r="AC24" s="1028"/>
      <c r="AD24" s="1029"/>
      <c r="AE24" s="917"/>
      <c r="AF24" s="917"/>
      <c r="AG24" s="917"/>
      <c r="AH24" s="917"/>
      <c r="AI24" s="917"/>
      <c r="AJ24" s="917"/>
      <c r="AK24" s="917"/>
      <c r="AL24" s="407"/>
      <c r="AM24" s="917"/>
      <c r="AN24" s="917"/>
      <c r="AO24" s="917"/>
      <c r="AP24" s="407"/>
      <c r="AQ24" s="199"/>
      <c r="AR24" s="200"/>
      <c r="AS24" s="136" t="s">
        <v>233</v>
      </c>
      <c r="AT24" s="137"/>
      <c r="AU24" s="200"/>
      <c r="AV24" s="200"/>
      <c r="AW24" s="392" t="s">
        <v>179</v>
      </c>
      <c r="AX24" s="393"/>
      <c r="AY24" s="34">
        <f>$AY$23</f>
        <v>0</v>
      </c>
    </row>
    <row r="25" spans="1:51" ht="22.5" customHeight="1" x14ac:dyDescent="0.15">
      <c r="A25" s="397"/>
      <c r="B25" s="395"/>
      <c r="C25" s="395"/>
      <c r="D25" s="395"/>
      <c r="E25" s="395"/>
      <c r="F25" s="396"/>
      <c r="G25" s="563"/>
      <c r="H25" s="997"/>
      <c r="I25" s="997"/>
      <c r="J25" s="997"/>
      <c r="K25" s="997"/>
      <c r="L25" s="997"/>
      <c r="M25" s="997"/>
      <c r="N25" s="997"/>
      <c r="O25" s="998"/>
      <c r="P25" s="108"/>
      <c r="Q25" s="1005"/>
      <c r="R25" s="1005"/>
      <c r="S25" s="1005"/>
      <c r="T25" s="1005"/>
      <c r="U25" s="1005"/>
      <c r="V25" s="1005"/>
      <c r="W25" s="1005"/>
      <c r="X25" s="1006"/>
      <c r="Y25" s="1015" t="s">
        <v>12</v>
      </c>
      <c r="Z25" s="1016"/>
      <c r="AA25" s="1017"/>
      <c r="AB25" s="460"/>
      <c r="AC25" s="1019"/>
      <c r="AD25" s="1019"/>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398"/>
      <c r="B26" s="399"/>
      <c r="C26" s="399"/>
      <c r="D26" s="399"/>
      <c r="E26" s="399"/>
      <c r="F26" s="400"/>
      <c r="G26" s="999"/>
      <c r="H26" s="1000"/>
      <c r="I26" s="1000"/>
      <c r="J26" s="1000"/>
      <c r="K26" s="1000"/>
      <c r="L26" s="1000"/>
      <c r="M26" s="1000"/>
      <c r="N26" s="1000"/>
      <c r="O26" s="1001"/>
      <c r="P26" s="1007"/>
      <c r="Q26" s="1007"/>
      <c r="R26" s="1007"/>
      <c r="S26" s="1007"/>
      <c r="T26" s="1007"/>
      <c r="U26" s="1007"/>
      <c r="V26" s="1007"/>
      <c r="W26" s="1007"/>
      <c r="X26" s="1008"/>
      <c r="Y26" s="446" t="s">
        <v>54</v>
      </c>
      <c r="Z26" s="1012"/>
      <c r="AA26" s="1013"/>
      <c r="AB26" s="522"/>
      <c r="AC26" s="1018"/>
      <c r="AD26" s="1018"/>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1"/>
      <c r="B27" s="402"/>
      <c r="C27" s="402"/>
      <c r="D27" s="402"/>
      <c r="E27" s="402"/>
      <c r="F27" s="403"/>
      <c r="G27" s="1002"/>
      <c r="H27" s="1003"/>
      <c r="I27" s="1003"/>
      <c r="J27" s="1003"/>
      <c r="K27" s="1003"/>
      <c r="L27" s="1003"/>
      <c r="M27" s="1003"/>
      <c r="N27" s="1003"/>
      <c r="O27" s="1004"/>
      <c r="P27" s="1009"/>
      <c r="Q27" s="1009"/>
      <c r="R27" s="1009"/>
      <c r="S27" s="1009"/>
      <c r="T27" s="1009"/>
      <c r="U27" s="1009"/>
      <c r="V27" s="1009"/>
      <c r="W27" s="1009"/>
      <c r="X27" s="1010"/>
      <c r="Y27" s="1011" t="s">
        <v>13</v>
      </c>
      <c r="Z27" s="1012"/>
      <c r="AA27" s="1013"/>
      <c r="AB27" s="592" t="s">
        <v>180</v>
      </c>
      <c r="AC27" s="1014"/>
      <c r="AD27" s="1014"/>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375</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4" t="s">
        <v>344</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20"/>
      <c r="Z30" s="828"/>
      <c r="AA30" s="829"/>
      <c r="AB30" s="1024" t="s">
        <v>11</v>
      </c>
      <c r="AC30" s="1025"/>
      <c r="AD30" s="1026"/>
      <c r="AE30" s="1030" t="s">
        <v>385</v>
      </c>
      <c r="AF30" s="1030"/>
      <c r="AG30" s="1030"/>
      <c r="AH30" s="1030"/>
      <c r="AI30" s="1030" t="s">
        <v>407</v>
      </c>
      <c r="AJ30" s="1030"/>
      <c r="AK30" s="1030"/>
      <c r="AL30" s="556"/>
      <c r="AM30" s="1030" t="s">
        <v>504</v>
      </c>
      <c r="AN30" s="1030"/>
      <c r="AO30" s="1030"/>
      <c r="AP30" s="556"/>
      <c r="AQ30" s="158" t="s">
        <v>232</v>
      </c>
      <c r="AR30" s="133"/>
      <c r="AS30" s="133"/>
      <c r="AT30" s="134"/>
      <c r="AU30" s="532" t="s">
        <v>134</v>
      </c>
      <c r="AV30" s="532"/>
      <c r="AW30" s="532"/>
      <c r="AX30" s="533"/>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21"/>
      <c r="Z31" s="1022"/>
      <c r="AA31" s="1023"/>
      <c r="AB31" s="1027"/>
      <c r="AC31" s="1028"/>
      <c r="AD31" s="1029"/>
      <c r="AE31" s="917"/>
      <c r="AF31" s="917"/>
      <c r="AG31" s="917"/>
      <c r="AH31" s="917"/>
      <c r="AI31" s="917"/>
      <c r="AJ31" s="917"/>
      <c r="AK31" s="917"/>
      <c r="AL31" s="407"/>
      <c r="AM31" s="917"/>
      <c r="AN31" s="917"/>
      <c r="AO31" s="917"/>
      <c r="AP31" s="407"/>
      <c r="AQ31" s="199"/>
      <c r="AR31" s="200"/>
      <c r="AS31" s="136" t="s">
        <v>233</v>
      </c>
      <c r="AT31" s="137"/>
      <c r="AU31" s="200"/>
      <c r="AV31" s="200"/>
      <c r="AW31" s="392" t="s">
        <v>179</v>
      </c>
      <c r="AX31" s="393"/>
      <c r="AY31" s="34">
        <f>$AY$30</f>
        <v>0</v>
      </c>
    </row>
    <row r="32" spans="1:51" ht="22.5" customHeight="1" x14ac:dyDescent="0.15">
      <c r="A32" s="397"/>
      <c r="B32" s="395"/>
      <c r="C32" s="395"/>
      <c r="D32" s="395"/>
      <c r="E32" s="395"/>
      <c r="F32" s="396"/>
      <c r="G32" s="563"/>
      <c r="H32" s="997"/>
      <c r="I32" s="997"/>
      <c r="J32" s="997"/>
      <c r="K32" s="997"/>
      <c r="L32" s="997"/>
      <c r="M32" s="997"/>
      <c r="N32" s="997"/>
      <c r="O32" s="998"/>
      <c r="P32" s="108"/>
      <c r="Q32" s="1005"/>
      <c r="R32" s="1005"/>
      <c r="S32" s="1005"/>
      <c r="T32" s="1005"/>
      <c r="U32" s="1005"/>
      <c r="V32" s="1005"/>
      <c r="W32" s="1005"/>
      <c r="X32" s="1006"/>
      <c r="Y32" s="1015" t="s">
        <v>12</v>
      </c>
      <c r="Z32" s="1016"/>
      <c r="AA32" s="1017"/>
      <c r="AB32" s="460"/>
      <c r="AC32" s="1019"/>
      <c r="AD32" s="1019"/>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398"/>
      <c r="B33" s="399"/>
      <c r="C33" s="399"/>
      <c r="D33" s="399"/>
      <c r="E33" s="399"/>
      <c r="F33" s="400"/>
      <c r="G33" s="999"/>
      <c r="H33" s="1000"/>
      <c r="I33" s="1000"/>
      <c r="J33" s="1000"/>
      <c r="K33" s="1000"/>
      <c r="L33" s="1000"/>
      <c r="M33" s="1000"/>
      <c r="N33" s="1000"/>
      <c r="O33" s="1001"/>
      <c r="P33" s="1007"/>
      <c r="Q33" s="1007"/>
      <c r="R33" s="1007"/>
      <c r="S33" s="1007"/>
      <c r="T33" s="1007"/>
      <c r="U33" s="1007"/>
      <c r="V33" s="1007"/>
      <c r="W33" s="1007"/>
      <c r="X33" s="1008"/>
      <c r="Y33" s="446" t="s">
        <v>54</v>
      </c>
      <c r="Z33" s="1012"/>
      <c r="AA33" s="1013"/>
      <c r="AB33" s="522"/>
      <c r="AC33" s="1018"/>
      <c r="AD33" s="1018"/>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1"/>
      <c r="B34" s="402"/>
      <c r="C34" s="402"/>
      <c r="D34" s="402"/>
      <c r="E34" s="402"/>
      <c r="F34" s="403"/>
      <c r="G34" s="1002"/>
      <c r="H34" s="1003"/>
      <c r="I34" s="1003"/>
      <c r="J34" s="1003"/>
      <c r="K34" s="1003"/>
      <c r="L34" s="1003"/>
      <c r="M34" s="1003"/>
      <c r="N34" s="1003"/>
      <c r="O34" s="1004"/>
      <c r="P34" s="1009"/>
      <c r="Q34" s="1009"/>
      <c r="R34" s="1009"/>
      <c r="S34" s="1009"/>
      <c r="T34" s="1009"/>
      <c r="U34" s="1009"/>
      <c r="V34" s="1009"/>
      <c r="W34" s="1009"/>
      <c r="X34" s="1010"/>
      <c r="Y34" s="1011" t="s">
        <v>13</v>
      </c>
      <c r="Z34" s="1012"/>
      <c r="AA34" s="1013"/>
      <c r="AB34" s="592" t="s">
        <v>180</v>
      </c>
      <c r="AC34" s="1014"/>
      <c r="AD34" s="1014"/>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375</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4" t="s">
        <v>344</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20"/>
      <c r="Z37" s="828"/>
      <c r="AA37" s="829"/>
      <c r="AB37" s="1024" t="s">
        <v>11</v>
      </c>
      <c r="AC37" s="1025"/>
      <c r="AD37" s="1026"/>
      <c r="AE37" s="1030" t="s">
        <v>385</v>
      </c>
      <c r="AF37" s="1030"/>
      <c r="AG37" s="1030"/>
      <c r="AH37" s="1030"/>
      <c r="AI37" s="1030" t="s">
        <v>407</v>
      </c>
      <c r="AJ37" s="1030"/>
      <c r="AK37" s="1030"/>
      <c r="AL37" s="556"/>
      <c r="AM37" s="1030" t="s">
        <v>504</v>
      </c>
      <c r="AN37" s="1030"/>
      <c r="AO37" s="1030"/>
      <c r="AP37" s="556"/>
      <c r="AQ37" s="158" t="s">
        <v>232</v>
      </c>
      <c r="AR37" s="133"/>
      <c r="AS37" s="133"/>
      <c r="AT37" s="134"/>
      <c r="AU37" s="532" t="s">
        <v>134</v>
      </c>
      <c r="AV37" s="532"/>
      <c r="AW37" s="532"/>
      <c r="AX37" s="533"/>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21"/>
      <c r="Z38" s="1022"/>
      <c r="AA38" s="1023"/>
      <c r="AB38" s="1027"/>
      <c r="AC38" s="1028"/>
      <c r="AD38" s="1029"/>
      <c r="AE38" s="917"/>
      <c r="AF38" s="917"/>
      <c r="AG38" s="917"/>
      <c r="AH38" s="917"/>
      <c r="AI38" s="917"/>
      <c r="AJ38" s="917"/>
      <c r="AK38" s="917"/>
      <c r="AL38" s="407"/>
      <c r="AM38" s="917"/>
      <c r="AN38" s="917"/>
      <c r="AO38" s="917"/>
      <c r="AP38" s="407"/>
      <c r="AQ38" s="199"/>
      <c r="AR38" s="200"/>
      <c r="AS38" s="136" t="s">
        <v>233</v>
      </c>
      <c r="AT38" s="137"/>
      <c r="AU38" s="200"/>
      <c r="AV38" s="200"/>
      <c r="AW38" s="392" t="s">
        <v>179</v>
      </c>
      <c r="AX38" s="393"/>
      <c r="AY38" s="34">
        <f>$AY$37</f>
        <v>0</v>
      </c>
    </row>
    <row r="39" spans="1:51" ht="22.5" customHeight="1" x14ac:dyDescent="0.15">
      <c r="A39" s="397"/>
      <c r="B39" s="395"/>
      <c r="C39" s="395"/>
      <c r="D39" s="395"/>
      <c r="E39" s="395"/>
      <c r="F39" s="396"/>
      <c r="G39" s="563"/>
      <c r="H39" s="997"/>
      <c r="I39" s="997"/>
      <c r="J39" s="997"/>
      <c r="K39" s="997"/>
      <c r="L39" s="997"/>
      <c r="M39" s="997"/>
      <c r="N39" s="997"/>
      <c r="O39" s="998"/>
      <c r="P39" s="108"/>
      <c r="Q39" s="1005"/>
      <c r="R39" s="1005"/>
      <c r="S39" s="1005"/>
      <c r="T39" s="1005"/>
      <c r="U39" s="1005"/>
      <c r="V39" s="1005"/>
      <c r="W39" s="1005"/>
      <c r="X39" s="1006"/>
      <c r="Y39" s="1015" t="s">
        <v>12</v>
      </c>
      <c r="Z39" s="1016"/>
      <c r="AA39" s="1017"/>
      <c r="AB39" s="460"/>
      <c r="AC39" s="1019"/>
      <c r="AD39" s="1019"/>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398"/>
      <c r="B40" s="399"/>
      <c r="C40" s="399"/>
      <c r="D40" s="399"/>
      <c r="E40" s="399"/>
      <c r="F40" s="400"/>
      <c r="G40" s="999"/>
      <c r="H40" s="1000"/>
      <c r="I40" s="1000"/>
      <c r="J40" s="1000"/>
      <c r="K40" s="1000"/>
      <c r="L40" s="1000"/>
      <c r="M40" s="1000"/>
      <c r="N40" s="1000"/>
      <c r="O40" s="1001"/>
      <c r="P40" s="1007"/>
      <c r="Q40" s="1007"/>
      <c r="R40" s="1007"/>
      <c r="S40" s="1007"/>
      <c r="T40" s="1007"/>
      <c r="U40" s="1007"/>
      <c r="V40" s="1007"/>
      <c r="W40" s="1007"/>
      <c r="X40" s="1008"/>
      <c r="Y40" s="446" t="s">
        <v>54</v>
      </c>
      <c r="Z40" s="1012"/>
      <c r="AA40" s="1013"/>
      <c r="AB40" s="522"/>
      <c r="AC40" s="1018"/>
      <c r="AD40" s="1018"/>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1"/>
      <c r="B41" s="402"/>
      <c r="C41" s="402"/>
      <c r="D41" s="402"/>
      <c r="E41" s="402"/>
      <c r="F41" s="403"/>
      <c r="G41" s="1002"/>
      <c r="H41" s="1003"/>
      <c r="I41" s="1003"/>
      <c r="J41" s="1003"/>
      <c r="K41" s="1003"/>
      <c r="L41" s="1003"/>
      <c r="M41" s="1003"/>
      <c r="N41" s="1003"/>
      <c r="O41" s="1004"/>
      <c r="P41" s="1009"/>
      <c r="Q41" s="1009"/>
      <c r="R41" s="1009"/>
      <c r="S41" s="1009"/>
      <c r="T41" s="1009"/>
      <c r="U41" s="1009"/>
      <c r="V41" s="1009"/>
      <c r="W41" s="1009"/>
      <c r="X41" s="1010"/>
      <c r="Y41" s="1011" t="s">
        <v>13</v>
      </c>
      <c r="Z41" s="1012"/>
      <c r="AA41" s="1013"/>
      <c r="AB41" s="592" t="s">
        <v>180</v>
      </c>
      <c r="AC41" s="1014"/>
      <c r="AD41" s="1014"/>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375</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4" t="s">
        <v>344</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20"/>
      <c r="Z44" s="828"/>
      <c r="AA44" s="829"/>
      <c r="AB44" s="1024" t="s">
        <v>11</v>
      </c>
      <c r="AC44" s="1025"/>
      <c r="AD44" s="1026"/>
      <c r="AE44" s="1030" t="s">
        <v>385</v>
      </c>
      <c r="AF44" s="1030"/>
      <c r="AG44" s="1030"/>
      <c r="AH44" s="1030"/>
      <c r="AI44" s="1030" t="s">
        <v>407</v>
      </c>
      <c r="AJ44" s="1030"/>
      <c r="AK44" s="1030"/>
      <c r="AL44" s="556"/>
      <c r="AM44" s="1030" t="s">
        <v>504</v>
      </c>
      <c r="AN44" s="1030"/>
      <c r="AO44" s="1030"/>
      <c r="AP44" s="556"/>
      <c r="AQ44" s="158" t="s">
        <v>232</v>
      </c>
      <c r="AR44" s="133"/>
      <c r="AS44" s="133"/>
      <c r="AT44" s="134"/>
      <c r="AU44" s="532" t="s">
        <v>134</v>
      </c>
      <c r="AV44" s="532"/>
      <c r="AW44" s="532"/>
      <c r="AX44" s="533"/>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21"/>
      <c r="Z45" s="1022"/>
      <c r="AA45" s="1023"/>
      <c r="AB45" s="1027"/>
      <c r="AC45" s="1028"/>
      <c r="AD45" s="1029"/>
      <c r="AE45" s="917"/>
      <c r="AF45" s="917"/>
      <c r="AG45" s="917"/>
      <c r="AH45" s="917"/>
      <c r="AI45" s="917"/>
      <c r="AJ45" s="917"/>
      <c r="AK45" s="917"/>
      <c r="AL45" s="407"/>
      <c r="AM45" s="917"/>
      <c r="AN45" s="917"/>
      <c r="AO45" s="917"/>
      <c r="AP45" s="407"/>
      <c r="AQ45" s="199"/>
      <c r="AR45" s="200"/>
      <c r="AS45" s="136" t="s">
        <v>233</v>
      </c>
      <c r="AT45" s="137"/>
      <c r="AU45" s="200"/>
      <c r="AV45" s="200"/>
      <c r="AW45" s="392" t="s">
        <v>179</v>
      </c>
      <c r="AX45" s="393"/>
      <c r="AY45" s="34">
        <f>$AY$44</f>
        <v>0</v>
      </c>
    </row>
    <row r="46" spans="1:51" ht="22.5" customHeight="1" x14ac:dyDescent="0.15">
      <c r="A46" s="397"/>
      <c r="B46" s="395"/>
      <c r="C46" s="395"/>
      <c r="D46" s="395"/>
      <c r="E46" s="395"/>
      <c r="F46" s="396"/>
      <c r="G46" s="563"/>
      <c r="H46" s="997"/>
      <c r="I46" s="997"/>
      <c r="J46" s="997"/>
      <c r="K46" s="997"/>
      <c r="L46" s="997"/>
      <c r="M46" s="997"/>
      <c r="N46" s="997"/>
      <c r="O46" s="998"/>
      <c r="P46" s="108"/>
      <c r="Q46" s="1005"/>
      <c r="R46" s="1005"/>
      <c r="S46" s="1005"/>
      <c r="T46" s="1005"/>
      <c r="U46" s="1005"/>
      <c r="V46" s="1005"/>
      <c r="W46" s="1005"/>
      <c r="X46" s="1006"/>
      <c r="Y46" s="1015" t="s">
        <v>12</v>
      </c>
      <c r="Z46" s="1016"/>
      <c r="AA46" s="1017"/>
      <c r="AB46" s="460"/>
      <c r="AC46" s="1019"/>
      <c r="AD46" s="1019"/>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398"/>
      <c r="B47" s="399"/>
      <c r="C47" s="399"/>
      <c r="D47" s="399"/>
      <c r="E47" s="399"/>
      <c r="F47" s="400"/>
      <c r="G47" s="999"/>
      <c r="H47" s="1000"/>
      <c r="I47" s="1000"/>
      <c r="J47" s="1000"/>
      <c r="K47" s="1000"/>
      <c r="L47" s="1000"/>
      <c r="M47" s="1000"/>
      <c r="N47" s="1000"/>
      <c r="O47" s="1001"/>
      <c r="P47" s="1007"/>
      <c r="Q47" s="1007"/>
      <c r="R47" s="1007"/>
      <c r="S47" s="1007"/>
      <c r="T47" s="1007"/>
      <c r="U47" s="1007"/>
      <c r="V47" s="1007"/>
      <c r="W47" s="1007"/>
      <c r="X47" s="1008"/>
      <c r="Y47" s="446" t="s">
        <v>54</v>
      </c>
      <c r="Z47" s="1012"/>
      <c r="AA47" s="1013"/>
      <c r="AB47" s="522"/>
      <c r="AC47" s="1018"/>
      <c r="AD47" s="1018"/>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1"/>
      <c r="B48" s="402"/>
      <c r="C48" s="402"/>
      <c r="D48" s="402"/>
      <c r="E48" s="402"/>
      <c r="F48" s="403"/>
      <c r="G48" s="1002"/>
      <c r="H48" s="1003"/>
      <c r="I48" s="1003"/>
      <c r="J48" s="1003"/>
      <c r="K48" s="1003"/>
      <c r="L48" s="1003"/>
      <c r="M48" s="1003"/>
      <c r="N48" s="1003"/>
      <c r="O48" s="1004"/>
      <c r="P48" s="1009"/>
      <c r="Q48" s="1009"/>
      <c r="R48" s="1009"/>
      <c r="S48" s="1009"/>
      <c r="T48" s="1009"/>
      <c r="U48" s="1009"/>
      <c r="V48" s="1009"/>
      <c r="W48" s="1009"/>
      <c r="X48" s="1010"/>
      <c r="Y48" s="1011" t="s">
        <v>13</v>
      </c>
      <c r="Z48" s="1012"/>
      <c r="AA48" s="1013"/>
      <c r="AB48" s="592" t="s">
        <v>180</v>
      </c>
      <c r="AC48" s="1014"/>
      <c r="AD48" s="1014"/>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375</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4" t="s">
        <v>344</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20"/>
      <c r="Z51" s="828"/>
      <c r="AA51" s="829"/>
      <c r="AB51" s="556" t="s">
        <v>11</v>
      </c>
      <c r="AC51" s="1025"/>
      <c r="AD51" s="1026"/>
      <c r="AE51" s="1030" t="s">
        <v>385</v>
      </c>
      <c r="AF51" s="1030"/>
      <c r="AG51" s="1030"/>
      <c r="AH51" s="1030"/>
      <c r="AI51" s="1030" t="s">
        <v>407</v>
      </c>
      <c r="AJ51" s="1030"/>
      <c r="AK51" s="1030"/>
      <c r="AL51" s="556"/>
      <c r="AM51" s="1030" t="s">
        <v>504</v>
      </c>
      <c r="AN51" s="1030"/>
      <c r="AO51" s="1030"/>
      <c r="AP51" s="556"/>
      <c r="AQ51" s="158" t="s">
        <v>232</v>
      </c>
      <c r="AR51" s="133"/>
      <c r="AS51" s="133"/>
      <c r="AT51" s="134"/>
      <c r="AU51" s="532" t="s">
        <v>134</v>
      </c>
      <c r="AV51" s="532"/>
      <c r="AW51" s="532"/>
      <c r="AX51" s="533"/>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21"/>
      <c r="Z52" s="1022"/>
      <c r="AA52" s="1023"/>
      <c r="AB52" s="1027"/>
      <c r="AC52" s="1028"/>
      <c r="AD52" s="1029"/>
      <c r="AE52" s="917"/>
      <c r="AF52" s="917"/>
      <c r="AG52" s="917"/>
      <c r="AH52" s="917"/>
      <c r="AI52" s="917"/>
      <c r="AJ52" s="917"/>
      <c r="AK52" s="917"/>
      <c r="AL52" s="407"/>
      <c r="AM52" s="917"/>
      <c r="AN52" s="917"/>
      <c r="AO52" s="917"/>
      <c r="AP52" s="407"/>
      <c r="AQ52" s="199"/>
      <c r="AR52" s="200"/>
      <c r="AS52" s="136" t="s">
        <v>233</v>
      </c>
      <c r="AT52" s="137"/>
      <c r="AU52" s="200"/>
      <c r="AV52" s="200"/>
      <c r="AW52" s="392" t="s">
        <v>179</v>
      </c>
      <c r="AX52" s="393"/>
      <c r="AY52" s="34">
        <f>$AY$51</f>
        <v>0</v>
      </c>
    </row>
    <row r="53" spans="1:51" ht="22.5" customHeight="1" x14ac:dyDescent="0.15">
      <c r="A53" s="397"/>
      <c r="B53" s="395"/>
      <c r="C53" s="395"/>
      <c r="D53" s="395"/>
      <c r="E53" s="395"/>
      <c r="F53" s="396"/>
      <c r="G53" s="563"/>
      <c r="H53" s="997"/>
      <c r="I53" s="997"/>
      <c r="J53" s="997"/>
      <c r="K53" s="997"/>
      <c r="L53" s="997"/>
      <c r="M53" s="997"/>
      <c r="N53" s="997"/>
      <c r="O53" s="998"/>
      <c r="P53" s="108"/>
      <c r="Q53" s="1005"/>
      <c r="R53" s="1005"/>
      <c r="S53" s="1005"/>
      <c r="T53" s="1005"/>
      <c r="U53" s="1005"/>
      <c r="V53" s="1005"/>
      <c r="W53" s="1005"/>
      <c r="X53" s="1006"/>
      <c r="Y53" s="1015" t="s">
        <v>12</v>
      </c>
      <c r="Z53" s="1016"/>
      <c r="AA53" s="1017"/>
      <c r="AB53" s="460"/>
      <c r="AC53" s="1019"/>
      <c r="AD53" s="1019"/>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398"/>
      <c r="B54" s="399"/>
      <c r="C54" s="399"/>
      <c r="D54" s="399"/>
      <c r="E54" s="399"/>
      <c r="F54" s="400"/>
      <c r="G54" s="999"/>
      <c r="H54" s="1000"/>
      <c r="I54" s="1000"/>
      <c r="J54" s="1000"/>
      <c r="K54" s="1000"/>
      <c r="L54" s="1000"/>
      <c r="M54" s="1000"/>
      <c r="N54" s="1000"/>
      <c r="O54" s="1001"/>
      <c r="P54" s="1007"/>
      <c r="Q54" s="1007"/>
      <c r="R54" s="1007"/>
      <c r="S54" s="1007"/>
      <c r="T54" s="1007"/>
      <c r="U54" s="1007"/>
      <c r="V54" s="1007"/>
      <c r="W54" s="1007"/>
      <c r="X54" s="1008"/>
      <c r="Y54" s="446" t="s">
        <v>54</v>
      </c>
      <c r="Z54" s="1012"/>
      <c r="AA54" s="1013"/>
      <c r="AB54" s="522"/>
      <c r="AC54" s="1018"/>
      <c r="AD54" s="1018"/>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1"/>
      <c r="B55" s="402"/>
      <c r="C55" s="402"/>
      <c r="D55" s="402"/>
      <c r="E55" s="402"/>
      <c r="F55" s="403"/>
      <c r="G55" s="1002"/>
      <c r="H55" s="1003"/>
      <c r="I55" s="1003"/>
      <c r="J55" s="1003"/>
      <c r="K55" s="1003"/>
      <c r="L55" s="1003"/>
      <c r="M55" s="1003"/>
      <c r="N55" s="1003"/>
      <c r="O55" s="1004"/>
      <c r="P55" s="1009"/>
      <c r="Q55" s="1009"/>
      <c r="R55" s="1009"/>
      <c r="S55" s="1009"/>
      <c r="T55" s="1009"/>
      <c r="U55" s="1009"/>
      <c r="V55" s="1009"/>
      <c r="W55" s="1009"/>
      <c r="X55" s="1010"/>
      <c r="Y55" s="1011" t="s">
        <v>13</v>
      </c>
      <c r="Z55" s="1012"/>
      <c r="AA55" s="1013"/>
      <c r="AB55" s="592" t="s">
        <v>180</v>
      </c>
      <c r="AC55" s="1014"/>
      <c r="AD55" s="1014"/>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375</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4" t="s">
        <v>344</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20"/>
      <c r="Z58" s="828"/>
      <c r="AA58" s="829"/>
      <c r="AB58" s="1024" t="s">
        <v>11</v>
      </c>
      <c r="AC58" s="1025"/>
      <c r="AD58" s="1026"/>
      <c r="AE58" s="1030" t="s">
        <v>385</v>
      </c>
      <c r="AF58" s="1030"/>
      <c r="AG58" s="1030"/>
      <c r="AH58" s="1030"/>
      <c r="AI58" s="1030" t="s">
        <v>407</v>
      </c>
      <c r="AJ58" s="1030"/>
      <c r="AK58" s="1030"/>
      <c r="AL58" s="556"/>
      <c r="AM58" s="1030" t="s">
        <v>504</v>
      </c>
      <c r="AN58" s="1030"/>
      <c r="AO58" s="1030"/>
      <c r="AP58" s="556"/>
      <c r="AQ58" s="158" t="s">
        <v>232</v>
      </c>
      <c r="AR58" s="133"/>
      <c r="AS58" s="133"/>
      <c r="AT58" s="134"/>
      <c r="AU58" s="532" t="s">
        <v>134</v>
      </c>
      <c r="AV58" s="532"/>
      <c r="AW58" s="532"/>
      <c r="AX58" s="533"/>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21"/>
      <c r="Z59" s="1022"/>
      <c r="AA59" s="1023"/>
      <c r="AB59" s="1027"/>
      <c r="AC59" s="1028"/>
      <c r="AD59" s="1029"/>
      <c r="AE59" s="917"/>
      <c r="AF59" s="917"/>
      <c r="AG59" s="917"/>
      <c r="AH59" s="917"/>
      <c r="AI59" s="917"/>
      <c r="AJ59" s="917"/>
      <c r="AK59" s="917"/>
      <c r="AL59" s="407"/>
      <c r="AM59" s="917"/>
      <c r="AN59" s="917"/>
      <c r="AO59" s="917"/>
      <c r="AP59" s="407"/>
      <c r="AQ59" s="199"/>
      <c r="AR59" s="200"/>
      <c r="AS59" s="136" t="s">
        <v>233</v>
      </c>
      <c r="AT59" s="137"/>
      <c r="AU59" s="200"/>
      <c r="AV59" s="200"/>
      <c r="AW59" s="392" t="s">
        <v>179</v>
      </c>
      <c r="AX59" s="393"/>
      <c r="AY59" s="34">
        <f>$AY$58</f>
        <v>0</v>
      </c>
    </row>
    <row r="60" spans="1:51" ht="22.5" customHeight="1" x14ac:dyDescent="0.15">
      <c r="A60" s="397"/>
      <c r="B60" s="395"/>
      <c r="C60" s="395"/>
      <c r="D60" s="395"/>
      <c r="E60" s="395"/>
      <c r="F60" s="396"/>
      <c r="G60" s="563"/>
      <c r="H60" s="997"/>
      <c r="I60" s="997"/>
      <c r="J60" s="997"/>
      <c r="K60" s="997"/>
      <c r="L60" s="997"/>
      <c r="M60" s="997"/>
      <c r="N60" s="997"/>
      <c r="O60" s="998"/>
      <c r="P60" s="108"/>
      <c r="Q60" s="1005"/>
      <c r="R60" s="1005"/>
      <c r="S60" s="1005"/>
      <c r="T60" s="1005"/>
      <c r="U60" s="1005"/>
      <c r="V60" s="1005"/>
      <c r="W60" s="1005"/>
      <c r="X60" s="1006"/>
      <c r="Y60" s="1015" t="s">
        <v>12</v>
      </c>
      <c r="Z60" s="1016"/>
      <c r="AA60" s="1017"/>
      <c r="AB60" s="460"/>
      <c r="AC60" s="1019"/>
      <c r="AD60" s="1019"/>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398"/>
      <c r="B61" s="399"/>
      <c r="C61" s="399"/>
      <c r="D61" s="399"/>
      <c r="E61" s="399"/>
      <c r="F61" s="400"/>
      <c r="G61" s="999"/>
      <c r="H61" s="1000"/>
      <c r="I61" s="1000"/>
      <c r="J61" s="1000"/>
      <c r="K61" s="1000"/>
      <c r="L61" s="1000"/>
      <c r="M61" s="1000"/>
      <c r="N61" s="1000"/>
      <c r="O61" s="1001"/>
      <c r="P61" s="1007"/>
      <c r="Q61" s="1007"/>
      <c r="R61" s="1007"/>
      <c r="S61" s="1007"/>
      <c r="T61" s="1007"/>
      <c r="U61" s="1007"/>
      <c r="V61" s="1007"/>
      <c r="W61" s="1007"/>
      <c r="X61" s="1008"/>
      <c r="Y61" s="446" t="s">
        <v>54</v>
      </c>
      <c r="Z61" s="1012"/>
      <c r="AA61" s="1013"/>
      <c r="AB61" s="522"/>
      <c r="AC61" s="1018"/>
      <c r="AD61" s="1018"/>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1"/>
      <c r="B62" s="402"/>
      <c r="C62" s="402"/>
      <c r="D62" s="402"/>
      <c r="E62" s="402"/>
      <c r="F62" s="403"/>
      <c r="G62" s="1002"/>
      <c r="H62" s="1003"/>
      <c r="I62" s="1003"/>
      <c r="J62" s="1003"/>
      <c r="K62" s="1003"/>
      <c r="L62" s="1003"/>
      <c r="M62" s="1003"/>
      <c r="N62" s="1003"/>
      <c r="O62" s="1004"/>
      <c r="P62" s="1009"/>
      <c r="Q62" s="1009"/>
      <c r="R62" s="1009"/>
      <c r="S62" s="1009"/>
      <c r="T62" s="1009"/>
      <c r="U62" s="1009"/>
      <c r="V62" s="1009"/>
      <c r="W62" s="1009"/>
      <c r="X62" s="1010"/>
      <c r="Y62" s="1011" t="s">
        <v>13</v>
      </c>
      <c r="Z62" s="1012"/>
      <c r="AA62" s="1013"/>
      <c r="AB62" s="592" t="s">
        <v>180</v>
      </c>
      <c r="AC62" s="1014"/>
      <c r="AD62" s="1014"/>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375</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4" t="s">
        <v>344</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20"/>
      <c r="Z65" s="828"/>
      <c r="AA65" s="829"/>
      <c r="AB65" s="1024" t="s">
        <v>11</v>
      </c>
      <c r="AC65" s="1025"/>
      <c r="AD65" s="1026"/>
      <c r="AE65" s="1030" t="s">
        <v>385</v>
      </c>
      <c r="AF65" s="1030"/>
      <c r="AG65" s="1030"/>
      <c r="AH65" s="1030"/>
      <c r="AI65" s="1030" t="s">
        <v>407</v>
      </c>
      <c r="AJ65" s="1030"/>
      <c r="AK65" s="1030"/>
      <c r="AL65" s="556"/>
      <c r="AM65" s="1030" t="s">
        <v>504</v>
      </c>
      <c r="AN65" s="1030"/>
      <c r="AO65" s="1030"/>
      <c r="AP65" s="556"/>
      <c r="AQ65" s="158" t="s">
        <v>232</v>
      </c>
      <c r="AR65" s="133"/>
      <c r="AS65" s="133"/>
      <c r="AT65" s="134"/>
      <c r="AU65" s="532" t="s">
        <v>134</v>
      </c>
      <c r="AV65" s="532"/>
      <c r="AW65" s="532"/>
      <c r="AX65" s="533"/>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21"/>
      <c r="Z66" s="1022"/>
      <c r="AA66" s="1023"/>
      <c r="AB66" s="1027"/>
      <c r="AC66" s="1028"/>
      <c r="AD66" s="1029"/>
      <c r="AE66" s="917"/>
      <c r="AF66" s="917"/>
      <c r="AG66" s="917"/>
      <c r="AH66" s="917"/>
      <c r="AI66" s="917"/>
      <c r="AJ66" s="917"/>
      <c r="AK66" s="917"/>
      <c r="AL66" s="407"/>
      <c r="AM66" s="917"/>
      <c r="AN66" s="917"/>
      <c r="AO66" s="917"/>
      <c r="AP66" s="407"/>
      <c r="AQ66" s="199"/>
      <c r="AR66" s="200"/>
      <c r="AS66" s="136" t="s">
        <v>233</v>
      </c>
      <c r="AT66" s="137"/>
      <c r="AU66" s="200"/>
      <c r="AV66" s="200"/>
      <c r="AW66" s="392" t="s">
        <v>179</v>
      </c>
      <c r="AX66" s="393"/>
      <c r="AY66" s="34">
        <f>$AY$65</f>
        <v>0</v>
      </c>
    </row>
    <row r="67" spans="1:51" ht="22.5" customHeight="1" x14ac:dyDescent="0.15">
      <c r="A67" s="397"/>
      <c r="B67" s="395"/>
      <c r="C67" s="395"/>
      <c r="D67" s="395"/>
      <c r="E67" s="395"/>
      <c r="F67" s="396"/>
      <c r="G67" s="563"/>
      <c r="H67" s="997"/>
      <c r="I67" s="997"/>
      <c r="J67" s="997"/>
      <c r="K67" s="997"/>
      <c r="L67" s="997"/>
      <c r="M67" s="997"/>
      <c r="N67" s="997"/>
      <c r="O67" s="998"/>
      <c r="P67" s="108"/>
      <c r="Q67" s="1005"/>
      <c r="R67" s="1005"/>
      <c r="S67" s="1005"/>
      <c r="T67" s="1005"/>
      <c r="U67" s="1005"/>
      <c r="V67" s="1005"/>
      <c r="W67" s="1005"/>
      <c r="X67" s="1006"/>
      <c r="Y67" s="1015" t="s">
        <v>12</v>
      </c>
      <c r="Z67" s="1016"/>
      <c r="AA67" s="1017"/>
      <c r="AB67" s="460"/>
      <c r="AC67" s="1019"/>
      <c r="AD67" s="1019"/>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398"/>
      <c r="B68" s="399"/>
      <c r="C68" s="399"/>
      <c r="D68" s="399"/>
      <c r="E68" s="399"/>
      <c r="F68" s="400"/>
      <c r="G68" s="999"/>
      <c r="H68" s="1000"/>
      <c r="I68" s="1000"/>
      <c r="J68" s="1000"/>
      <c r="K68" s="1000"/>
      <c r="L68" s="1000"/>
      <c r="M68" s="1000"/>
      <c r="N68" s="1000"/>
      <c r="O68" s="1001"/>
      <c r="P68" s="1007"/>
      <c r="Q68" s="1007"/>
      <c r="R68" s="1007"/>
      <c r="S68" s="1007"/>
      <c r="T68" s="1007"/>
      <c r="U68" s="1007"/>
      <c r="V68" s="1007"/>
      <c r="W68" s="1007"/>
      <c r="X68" s="1008"/>
      <c r="Y68" s="446" t="s">
        <v>54</v>
      </c>
      <c r="Z68" s="1012"/>
      <c r="AA68" s="1013"/>
      <c r="AB68" s="522"/>
      <c r="AC68" s="1018"/>
      <c r="AD68" s="1018"/>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1"/>
      <c r="B69" s="402"/>
      <c r="C69" s="402"/>
      <c r="D69" s="402"/>
      <c r="E69" s="402"/>
      <c r="F69" s="403"/>
      <c r="G69" s="1002"/>
      <c r="H69" s="1003"/>
      <c r="I69" s="1003"/>
      <c r="J69" s="1003"/>
      <c r="K69" s="1003"/>
      <c r="L69" s="1003"/>
      <c r="M69" s="1003"/>
      <c r="N69" s="1003"/>
      <c r="O69" s="1004"/>
      <c r="P69" s="1009"/>
      <c r="Q69" s="1009"/>
      <c r="R69" s="1009"/>
      <c r="S69" s="1009"/>
      <c r="T69" s="1009"/>
      <c r="U69" s="1009"/>
      <c r="V69" s="1009"/>
      <c r="W69" s="1009"/>
      <c r="X69" s="1010"/>
      <c r="Y69" s="446" t="s">
        <v>13</v>
      </c>
      <c r="Z69" s="1012"/>
      <c r="AA69" s="1013"/>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375</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4"/>
      <c r="H71" s="995"/>
      <c r="I71" s="995"/>
      <c r="J71" s="995"/>
      <c r="K71" s="995"/>
      <c r="L71" s="995"/>
      <c r="M71" s="995"/>
      <c r="N71" s="995"/>
      <c r="O71" s="995"/>
      <c r="P71" s="995"/>
      <c r="Q71" s="995"/>
      <c r="R71" s="995"/>
      <c r="S71" s="995"/>
      <c r="T71" s="995"/>
      <c r="U71" s="995"/>
      <c r="V71" s="995"/>
      <c r="W71" s="995"/>
      <c r="X71" s="995"/>
      <c r="Y71" s="995"/>
      <c r="Z71" s="995"/>
      <c r="AA71" s="995"/>
      <c r="AB71" s="995"/>
      <c r="AC71" s="995"/>
      <c r="AD71" s="995"/>
      <c r="AE71" s="995"/>
      <c r="AF71" s="995"/>
      <c r="AG71" s="995"/>
      <c r="AH71" s="995"/>
      <c r="AI71" s="995"/>
      <c r="AJ71" s="995"/>
      <c r="AK71" s="995"/>
      <c r="AL71" s="995"/>
      <c r="AM71" s="995"/>
      <c r="AN71" s="995"/>
      <c r="AO71" s="995"/>
      <c r="AP71" s="995"/>
      <c r="AQ71" s="995"/>
      <c r="AR71" s="995"/>
      <c r="AS71" s="995"/>
      <c r="AT71" s="995"/>
      <c r="AU71" s="995"/>
      <c r="AV71" s="995"/>
      <c r="AW71" s="995"/>
      <c r="AX71" s="996"/>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topLeftCell="A43" zoomScale="70" zoomScaleNormal="75" zoomScaleSheetLayoutView="70" zoomScalePageLayoutView="70" workbookViewId="0">
      <selection activeCell="AD23" sqref="AD23:AX29"/>
    </sheetView>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9" t="s">
        <v>28</v>
      </c>
      <c r="B2" s="1050"/>
      <c r="C2" s="1050"/>
      <c r="D2" s="1050"/>
      <c r="E2" s="1050"/>
      <c r="F2" s="1051"/>
      <c r="G2" s="593" t="s">
        <v>361</v>
      </c>
      <c r="H2" s="594"/>
      <c r="I2" s="594"/>
      <c r="J2" s="594"/>
      <c r="K2" s="594"/>
      <c r="L2" s="594"/>
      <c r="M2" s="594"/>
      <c r="N2" s="594"/>
      <c r="O2" s="594"/>
      <c r="P2" s="594"/>
      <c r="Q2" s="594"/>
      <c r="R2" s="594"/>
      <c r="S2" s="594"/>
      <c r="T2" s="594"/>
      <c r="U2" s="594"/>
      <c r="V2" s="594"/>
      <c r="W2" s="594"/>
      <c r="X2" s="594"/>
      <c r="Y2" s="594"/>
      <c r="Z2" s="594"/>
      <c r="AA2" s="594"/>
      <c r="AB2" s="595"/>
      <c r="AC2" s="593" t="s">
        <v>363</v>
      </c>
      <c r="AD2" s="1052"/>
      <c r="AE2" s="1052"/>
      <c r="AF2" s="1052"/>
      <c r="AG2" s="1052"/>
      <c r="AH2" s="1052"/>
      <c r="AI2" s="1052"/>
      <c r="AJ2" s="1052"/>
      <c r="AK2" s="1052"/>
      <c r="AL2" s="1052"/>
      <c r="AM2" s="1052"/>
      <c r="AN2" s="1052"/>
      <c r="AO2" s="1052"/>
      <c r="AP2" s="1052"/>
      <c r="AQ2" s="1052"/>
      <c r="AR2" s="1052"/>
      <c r="AS2" s="1052"/>
      <c r="AT2" s="1052"/>
      <c r="AU2" s="1052"/>
      <c r="AV2" s="1052"/>
      <c r="AW2" s="1052"/>
      <c r="AX2" s="1053"/>
      <c r="AY2">
        <f>COUNTA($G$4,$AC$4)</f>
        <v>0</v>
      </c>
    </row>
    <row r="3" spans="1:51" ht="24.75" customHeight="1" x14ac:dyDescent="0.15">
      <c r="A3" s="1043"/>
      <c r="B3" s="1044"/>
      <c r="C3" s="1044"/>
      <c r="D3" s="1044"/>
      <c r="E3" s="1044"/>
      <c r="F3" s="1045"/>
      <c r="G3" s="814" t="s">
        <v>17</v>
      </c>
      <c r="H3" s="666"/>
      <c r="I3" s="666"/>
      <c r="J3" s="666"/>
      <c r="K3" s="666"/>
      <c r="L3" s="665" t="s">
        <v>18</v>
      </c>
      <c r="M3" s="666"/>
      <c r="N3" s="666"/>
      <c r="O3" s="666"/>
      <c r="P3" s="666"/>
      <c r="Q3" s="666"/>
      <c r="R3" s="666"/>
      <c r="S3" s="666"/>
      <c r="T3" s="666"/>
      <c r="U3" s="666"/>
      <c r="V3" s="666"/>
      <c r="W3" s="666"/>
      <c r="X3" s="667"/>
      <c r="Y3" s="651" t="s">
        <v>19</v>
      </c>
      <c r="Z3" s="652"/>
      <c r="AA3" s="652"/>
      <c r="AB3" s="800"/>
      <c r="AC3" s="814" t="s">
        <v>17</v>
      </c>
      <c r="AD3" s="666"/>
      <c r="AE3" s="666"/>
      <c r="AF3" s="666"/>
      <c r="AG3" s="666"/>
      <c r="AH3" s="665" t="s">
        <v>18</v>
      </c>
      <c r="AI3" s="666"/>
      <c r="AJ3" s="666"/>
      <c r="AK3" s="666"/>
      <c r="AL3" s="666"/>
      <c r="AM3" s="666"/>
      <c r="AN3" s="666"/>
      <c r="AO3" s="666"/>
      <c r="AP3" s="666"/>
      <c r="AQ3" s="666"/>
      <c r="AR3" s="666"/>
      <c r="AS3" s="666"/>
      <c r="AT3" s="667"/>
      <c r="AU3" s="651" t="s">
        <v>19</v>
      </c>
      <c r="AV3" s="652"/>
      <c r="AW3" s="652"/>
      <c r="AX3" s="653"/>
      <c r="AY3" s="34">
        <f>$AY$2</f>
        <v>0</v>
      </c>
    </row>
    <row r="4" spans="1:51" ht="24.75" customHeight="1" x14ac:dyDescent="0.15">
      <c r="A4" s="1043"/>
      <c r="B4" s="1044"/>
      <c r="C4" s="1044"/>
      <c r="D4" s="1044"/>
      <c r="E4" s="1044"/>
      <c r="F4" s="1045"/>
      <c r="G4" s="668"/>
      <c r="H4" s="669"/>
      <c r="I4" s="669"/>
      <c r="J4" s="669"/>
      <c r="K4" s="670"/>
      <c r="L4" s="662"/>
      <c r="M4" s="663"/>
      <c r="N4" s="663"/>
      <c r="O4" s="663"/>
      <c r="P4" s="663"/>
      <c r="Q4" s="663"/>
      <c r="R4" s="663"/>
      <c r="S4" s="663"/>
      <c r="T4" s="663"/>
      <c r="U4" s="663"/>
      <c r="V4" s="663"/>
      <c r="W4" s="663"/>
      <c r="X4" s="664"/>
      <c r="Y4" s="382"/>
      <c r="Z4" s="383"/>
      <c r="AA4" s="383"/>
      <c r="AB4" s="804"/>
      <c r="AC4" s="668"/>
      <c r="AD4" s="669"/>
      <c r="AE4" s="669"/>
      <c r="AF4" s="669"/>
      <c r="AG4" s="670"/>
      <c r="AH4" s="662"/>
      <c r="AI4" s="663"/>
      <c r="AJ4" s="663"/>
      <c r="AK4" s="663"/>
      <c r="AL4" s="663"/>
      <c r="AM4" s="663"/>
      <c r="AN4" s="663"/>
      <c r="AO4" s="663"/>
      <c r="AP4" s="663"/>
      <c r="AQ4" s="663"/>
      <c r="AR4" s="663"/>
      <c r="AS4" s="663"/>
      <c r="AT4" s="664"/>
      <c r="AU4" s="382"/>
      <c r="AV4" s="383"/>
      <c r="AW4" s="383"/>
      <c r="AX4" s="384"/>
      <c r="AY4" s="34">
        <f t="shared" ref="AY4:AY14" si="0">$AY$2</f>
        <v>0</v>
      </c>
    </row>
    <row r="5" spans="1:51" ht="24.75" customHeight="1" x14ac:dyDescent="0.15">
      <c r="A5" s="1043"/>
      <c r="B5" s="1044"/>
      <c r="C5" s="1044"/>
      <c r="D5" s="1044"/>
      <c r="E5" s="1044"/>
      <c r="F5" s="1045"/>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c r="AY5" s="34">
        <f t="shared" si="0"/>
        <v>0</v>
      </c>
    </row>
    <row r="6" spans="1:51" ht="24.75" customHeight="1" x14ac:dyDescent="0.15">
      <c r="A6" s="1043"/>
      <c r="B6" s="1044"/>
      <c r="C6" s="1044"/>
      <c r="D6" s="1044"/>
      <c r="E6" s="1044"/>
      <c r="F6" s="1045"/>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c r="AY6" s="34">
        <f t="shared" si="0"/>
        <v>0</v>
      </c>
    </row>
    <row r="7" spans="1:51" ht="24.75" customHeight="1" x14ac:dyDescent="0.15">
      <c r="A7" s="1043"/>
      <c r="B7" s="1044"/>
      <c r="C7" s="1044"/>
      <c r="D7" s="1044"/>
      <c r="E7" s="1044"/>
      <c r="F7" s="1045"/>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c r="AY7" s="34">
        <f t="shared" si="0"/>
        <v>0</v>
      </c>
    </row>
    <row r="8" spans="1:51" ht="24.75" customHeight="1" x14ac:dyDescent="0.15">
      <c r="A8" s="1043"/>
      <c r="B8" s="1044"/>
      <c r="C8" s="1044"/>
      <c r="D8" s="1044"/>
      <c r="E8" s="1044"/>
      <c r="F8" s="1045"/>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c r="AY8" s="34">
        <f t="shared" si="0"/>
        <v>0</v>
      </c>
    </row>
    <row r="9" spans="1:51" ht="24.75" customHeight="1" x14ac:dyDescent="0.15">
      <c r="A9" s="1043"/>
      <c r="B9" s="1044"/>
      <c r="C9" s="1044"/>
      <c r="D9" s="1044"/>
      <c r="E9" s="1044"/>
      <c r="F9" s="1045"/>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c r="AY9" s="34">
        <f t="shared" si="0"/>
        <v>0</v>
      </c>
    </row>
    <row r="10" spans="1:51" ht="24.75" customHeight="1" x14ac:dyDescent="0.15">
      <c r="A10" s="1043"/>
      <c r="B10" s="1044"/>
      <c r="C10" s="1044"/>
      <c r="D10" s="1044"/>
      <c r="E10" s="1044"/>
      <c r="F10" s="1045"/>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c r="AY10" s="34">
        <f t="shared" si="0"/>
        <v>0</v>
      </c>
    </row>
    <row r="11" spans="1:51" ht="24.75" customHeight="1" x14ac:dyDescent="0.15">
      <c r="A11" s="1043"/>
      <c r="B11" s="1044"/>
      <c r="C11" s="1044"/>
      <c r="D11" s="1044"/>
      <c r="E11" s="1044"/>
      <c r="F11" s="1045"/>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c r="AY11" s="34">
        <f t="shared" si="0"/>
        <v>0</v>
      </c>
    </row>
    <row r="12" spans="1:51" ht="24.75" customHeight="1" x14ac:dyDescent="0.15">
      <c r="A12" s="1043"/>
      <c r="B12" s="1044"/>
      <c r="C12" s="1044"/>
      <c r="D12" s="1044"/>
      <c r="E12" s="1044"/>
      <c r="F12" s="1045"/>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c r="AY12" s="34">
        <f t="shared" si="0"/>
        <v>0</v>
      </c>
    </row>
    <row r="13" spans="1:51" ht="24.75" customHeight="1" x14ac:dyDescent="0.15">
      <c r="A13" s="1043"/>
      <c r="B13" s="1044"/>
      <c r="C13" s="1044"/>
      <c r="D13" s="1044"/>
      <c r="E13" s="1044"/>
      <c r="F13" s="1045"/>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c r="AY13" s="34">
        <f t="shared" si="0"/>
        <v>0</v>
      </c>
    </row>
    <row r="14" spans="1:51" ht="24.75" customHeight="1" thickBot="1" x14ac:dyDescent="0.2">
      <c r="A14" s="1043"/>
      <c r="B14" s="1044"/>
      <c r="C14" s="1044"/>
      <c r="D14" s="1044"/>
      <c r="E14" s="1044"/>
      <c r="F14" s="1045"/>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c r="AY14" s="34">
        <f t="shared" si="0"/>
        <v>0</v>
      </c>
    </row>
    <row r="15" spans="1:51" ht="30" customHeight="1" x14ac:dyDescent="0.15">
      <c r="A15" s="1043"/>
      <c r="B15" s="1044"/>
      <c r="C15" s="1044"/>
      <c r="D15" s="1044"/>
      <c r="E15" s="1044"/>
      <c r="F15" s="1045"/>
      <c r="G15" s="593" t="s">
        <v>267</v>
      </c>
      <c r="H15" s="594"/>
      <c r="I15" s="594"/>
      <c r="J15" s="594"/>
      <c r="K15" s="594"/>
      <c r="L15" s="594"/>
      <c r="M15" s="594"/>
      <c r="N15" s="594"/>
      <c r="O15" s="594"/>
      <c r="P15" s="594"/>
      <c r="Q15" s="594"/>
      <c r="R15" s="594"/>
      <c r="S15" s="594"/>
      <c r="T15" s="594"/>
      <c r="U15" s="594"/>
      <c r="V15" s="594"/>
      <c r="W15" s="594"/>
      <c r="X15" s="594"/>
      <c r="Y15" s="594"/>
      <c r="Z15" s="594"/>
      <c r="AA15" s="594"/>
      <c r="AB15" s="595"/>
      <c r="AC15" s="593" t="s">
        <v>268</v>
      </c>
      <c r="AD15" s="594"/>
      <c r="AE15" s="594"/>
      <c r="AF15" s="594"/>
      <c r="AG15" s="594"/>
      <c r="AH15" s="594"/>
      <c r="AI15" s="594"/>
      <c r="AJ15" s="594"/>
      <c r="AK15" s="594"/>
      <c r="AL15" s="594"/>
      <c r="AM15" s="594"/>
      <c r="AN15" s="594"/>
      <c r="AO15" s="594"/>
      <c r="AP15" s="594"/>
      <c r="AQ15" s="594"/>
      <c r="AR15" s="594"/>
      <c r="AS15" s="594"/>
      <c r="AT15" s="594"/>
      <c r="AU15" s="594"/>
      <c r="AV15" s="594"/>
      <c r="AW15" s="594"/>
      <c r="AX15" s="795"/>
      <c r="AY15">
        <f>COUNTA($G$17,$AC$17)</f>
        <v>0</v>
      </c>
    </row>
    <row r="16" spans="1:51" ht="25.5" customHeight="1" x14ac:dyDescent="0.15">
      <c r="A16" s="1043"/>
      <c r="B16" s="1044"/>
      <c r="C16" s="1044"/>
      <c r="D16" s="1044"/>
      <c r="E16" s="1044"/>
      <c r="F16" s="1045"/>
      <c r="G16" s="814" t="s">
        <v>17</v>
      </c>
      <c r="H16" s="666"/>
      <c r="I16" s="666"/>
      <c r="J16" s="666"/>
      <c r="K16" s="666"/>
      <c r="L16" s="665" t="s">
        <v>18</v>
      </c>
      <c r="M16" s="666"/>
      <c r="N16" s="666"/>
      <c r="O16" s="666"/>
      <c r="P16" s="666"/>
      <c r="Q16" s="666"/>
      <c r="R16" s="666"/>
      <c r="S16" s="666"/>
      <c r="T16" s="666"/>
      <c r="U16" s="666"/>
      <c r="V16" s="666"/>
      <c r="W16" s="666"/>
      <c r="X16" s="667"/>
      <c r="Y16" s="651" t="s">
        <v>19</v>
      </c>
      <c r="Z16" s="652"/>
      <c r="AA16" s="652"/>
      <c r="AB16" s="800"/>
      <c r="AC16" s="814" t="s">
        <v>17</v>
      </c>
      <c r="AD16" s="666"/>
      <c r="AE16" s="666"/>
      <c r="AF16" s="666"/>
      <c r="AG16" s="666"/>
      <c r="AH16" s="665" t="s">
        <v>18</v>
      </c>
      <c r="AI16" s="666"/>
      <c r="AJ16" s="666"/>
      <c r="AK16" s="666"/>
      <c r="AL16" s="666"/>
      <c r="AM16" s="666"/>
      <c r="AN16" s="666"/>
      <c r="AO16" s="666"/>
      <c r="AP16" s="666"/>
      <c r="AQ16" s="666"/>
      <c r="AR16" s="666"/>
      <c r="AS16" s="666"/>
      <c r="AT16" s="667"/>
      <c r="AU16" s="651" t="s">
        <v>19</v>
      </c>
      <c r="AV16" s="652"/>
      <c r="AW16" s="652"/>
      <c r="AX16" s="653"/>
      <c r="AY16" s="34">
        <f>$AY$15</f>
        <v>0</v>
      </c>
    </row>
    <row r="17" spans="1:51" ht="24.75" customHeight="1" x14ac:dyDescent="0.15">
      <c r="A17" s="1043"/>
      <c r="B17" s="1044"/>
      <c r="C17" s="1044"/>
      <c r="D17" s="1044"/>
      <c r="E17" s="1044"/>
      <c r="F17" s="1045"/>
      <c r="G17" s="668"/>
      <c r="H17" s="669"/>
      <c r="I17" s="669"/>
      <c r="J17" s="669"/>
      <c r="K17" s="670"/>
      <c r="L17" s="662"/>
      <c r="M17" s="663"/>
      <c r="N17" s="663"/>
      <c r="O17" s="663"/>
      <c r="P17" s="663"/>
      <c r="Q17" s="663"/>
      <c r="R17" s="663"/>
      <c r="S17" s="663"/>
      <c r="T17" s="663"/>
      <c r="U17" s="663"/>
      <c r="V17" s="663"/>
      <c r="W17" s="663"/>
      <c r="X17" s="664"/>
      <c r="Y17" s="382"/>
      <c r="Z17" s="383"/>
      <c r="AA17" s="383"/>
      <c r="AB17" s="804"/>
      <c r="AC17" s="668"/>
      <c r="AD17" s="669"/>
      <c r="AE17" s="669"/>
      <c r="AF17" s="669"/>
      <c r="AG17" s="670"/>
      <c r="AH17" s="662"/>
      <c r="AI17" s="663"/>
      <c r="AJ17" s="663"/>
      <c r="AK17" s="663"/>
      <c r="AL17" s="663"/>
      <c r="AM17" s="663"/>
      <c r="AN17" s="663"/>
      <c r="AO17" s="663"/>
      <c r="AP17" s="663"/>
      <c r="AQ17" s="663"/>
      <c r="AR17" s="663"/>
      <c r="AS17" s="663"/>
      <c r="AT17" s="664"/>
      <c r="AU17" s="382"/>
      <c r="AV17" s="383"/>
      <c r="AW17" s="383"/>
      <c r="AX17" s="384"/>
      <c r="AY17" s="34">
        <f t="shared" ref="AY17:AY27" si="1">$AY$15</f>
        <v>0</v>
      </c>
    </row>
    <row r="18" spans="1:51" ht="24.75" customHeight="1" x14ac:dyDescent="0.15">
      <c r="A18" s="1043"/>
      <c r="B18" s="1044"/>
      <c r="C18" s="1044"/>
      <c r="D18" s="1044"/>
      <c r="E18" s="1044"/>
      <c r="F18" s="1045"/>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customHeight="1" x14ac:dyDescent="0.15">
      <c r="A19" s="1043"/>
      <c r="B19" s="1044"/>
      <c r="C19" s="1044"/>
      <c r="D19" s="1044"/>
      <c r="E19" s="1044"/>
      <c r="F19" s="1045"/>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customHeight="1" x14ac:dyDescent="0.15">
      <c r="A20" s="1043"/>
      <c r="B20" s="1044"/>
      <c r="C20" s="1044"/>
      <c r="D20" s="1044"/>
      <c r="E20" s="1044"/>
      <c r="F20" s="1045"/>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customHeight="1" x14ac:dyDescent="0.15">
      <c r="A21" s="1043"/>
      <c r="B21" s="1044"/>
      <c r="C21" s="1044"/>
      <c r="D21" s="1044"/>
      <c r="E21" s="1044"/>
      <c r="F21" s="1045"/>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customHeight="1" x14ac:dyDescent="0.15">
      <c r="A22" s="1043"/>
      <c r="B22" s="1044"/>
      <c r="C22" s="1044"/>
      <c r="D22" s="1044"/>
      <c r="E22" s="1044"/>
      <c r="F22" s="1045"/>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customHeight="1" x14ac:dyDescent="0.15">
      <c r="A23" s="1043"/>
      <c r="B23" s="1044"/>
      <c r="C23" s="1044"/>
      <c r="D23" s="1044"/>
      <c r="E23" s="1044"/>
      <c r="F23" s="1045"/>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customHeight="1" x14ac:dyDescent="0.15">
      <c r="A24" s="1043"/>
      <c r="B24" s="1044"/>
      <c r="C24" s="1044"/>
      <c r="D24" s="1044"/>
      <c r="E24" s="1044"/>
      <c r="F24" s="1045"/>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customHeight="1" x14ac:dyDescent="0.15">
      <c r="A25" s="1043"/>
      <c r="B25" s="1044"/>
      <c r="C25" s="1044"/>
      <c r="D25" s="1044"/>
      <c r="E25" s="1044"/>
      <c r="F25" s="1045"/>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customHeight="1" x14ac:dyDescent="0.15">
      <c r="A26" s="1043"/>
      <c r="B26" s="1044"/>
      <c r="C26" s="1044"/>
      <c r="D26" s="1044"/>
      <c r="E26" s="1044"/>
      <c r="F26" s="1045"/>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customHeight="1" thickBot="1" x14ac:dyDescent="0.2">
      <c r="A27" s="1043"/>
      <c r="B27" s="1044"/>
      <c r="C27" s="1044"/>
      <c r="D27" s="1044"/>
      <c r="E27" s="1044"/>
      <c r="F27" s="1045"/>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c r="AY27" s="34">
        <f t="shared" si="1"/>
        <v>0</v>
      </c>
    </row>
    <row r="28" spans="1:51" ht="30" customHeight="1" x14ac:dyDescent="0.15">
      <c r="A28" s="1043"/>
      <c r="B28" s="1044"/>
      <c r="C28" s="1044"/>
      <c r="D28" s="1044"/>
      <c r="E28" s="1044"/>
      <c r="F28" s="1045"/>
      <c r="G28" s="593" t="s">
        <v>266</v>
      </c>
      <c r="H28" s="594"/>
      <c r="I28" s="594"/>
      <c r="J28" s="594"/>
      <c r="K28" s="594"/>
      <c r="L28" s="594"/>
      <c r="M28" s="594"/>
      <c r="N28" s="594"/>
      <c r="O28" s="594"/>
      <c r="P28" s="594"/>
      <c r="Q28" s="594"/>
      <c r="R28" s="594"/>
      <c r="S28" s="594"/>
      <c r="T28" s="594"/>
      <c r="U28" s="594"/>
      <c r="V28" s="594"/>
      <c r="W28" s="594"/>
      <c r="X28" s="594"/>
      <c r="Y28" s="594"/>
      <c r="Z28" s="594"/>
      <c r="AA28" s="594"/>
      <c r="AB28" s="595"/>
      <c r="AC28" s="593" t="s">
        <v>269</v>
      </c>
      <c r="AD28" s="594"/>
      <c r="AE28" s="594"/>
      <c r="AF28" s="594"/>
      <c r="AG28" s="594"/>
      <c r="AH28" s="594"/>
      <c r="AI28" s="594"/>
      <c r="AJ28" s="594"/>
      <c r="AK28" s="594"/>
      <c r="AL28" s="594"/>
      <c r="AM28" s="594"/>
      <c r="AN28" s="594"/>
      <c r="AO28" s="594"/>
      <c r="AP28" s="594"/>
      <c r="AQ28" s="594"/>
      <c r="AR28" s="594"/>
      <c r="AS28" s="594"/>
      <c r="AT28" s="594"/>
      <c r="AU28" s="594"/>
      <c r="AV28" s="594"/>
      <c r="AW28" s="594"/>
      <c r="AX28" s="795"/>
      <c r="AY28">
        <f>COUNTA($G$30,$AC$30)</f>
        <v>0</v>
      </c>
    </row>
    <row r="29" spans="1:51" ht="24.75" customHeight="1" x14ac:dyDescent="0.15">
      <c r="A29" s="1043"/>
      <c r="B29" s="1044"/>
      <c r="C29" s="1044"/>
      <c r="D29" s="1044"/>
      <c r="E29" s="1044"/>
      <c r="F29" s="1045"/>
      <c r="G29" s="814" t="s">
        <v>17</v>
      </c>
      <c r="H29" s="666"/>
      <c r="I29" s="666"/>
      <c r="J29" s="666"/>
      <c r="K29" s="666"/>
      <c r="L29" s="665" t="s">
        <v>18</v>
      </c>
      <c r="M29" s="666"/>
      <c r="N29" s="666"/>
      <c r="O29" s="666"/>
      <c r="P29" s="666"/>
      <c r="Q29" s="666"/>
      <c r="R29" s="666"/>
      <c r="S29" s="666"/>
      <c r="T29" s="666"/>
      <c r="U29" s="666"/>
      <c r="V29" s="666"/>
      <c r="W29" s="666"/>
      <c r="X29" s="667"/>
      <c r="Y29" s="651" t="s">
        <v>19</v>
      </c>
      <c r="Z29" s="652"/>
      <c r="AA29" s="652"/>
      <c r="AB29" s="800"/>
      <c r="AC29" s="814" t="s">
        <v>17</v>
      </c>
      <c r="AD29" s="666"/>
      <c r="AE29" s="666"/>
      <c r="AF29" s="666"/>
      <c r="AG29" s="666"/>
      <c r="AH29" s="665" t="s">
        <v>18</v>
      </c>
      <c r="AI29" s="666"/>
      <c r="AJ29" s="666"/>
      <c r="AK29" s="666"/>
      <c r="AL29" s="666"/>
      <c r="AM29" s="666"/>
      <c r="AN29" s="666"/>
      <c r="AO29" s="666"/>
      <c r="AP29" s="666"/>
      <c r="AQ29" s="666"/>
      <c r="AR29" s="666"/>
      <c r="AS29" s="666"/>
      <c r="AT29" s="667"/>
      <c r="AU29" s="651" t="s">
        <v>19</v>
      </c>
      <c r="AV29" s="652"/>
      <c r="AW29" s="652"/>
      <c r="AX29" s="653"/>
      <c r="AY29" s="34">
        <f>$AY$28</f>
        <v>0</v>
      </c>
    </row>
    <row r="30" spans="1:51" ht="24.75" customHeight="1" x14ac:dyDescent="0.15">
      <c r="A30" s="1043"/>
      <c r="B30" s="1044"/>
      <c r="C30" s="1044"/>
      <c r="D30" s="1044"/>
      <c r="E30" s="1044"/>
      <c r="F30" s="1045"/>
      <c r="G30" s="668"/>
      <c r="H30" s="669"/>
      <c r="I30" s="669"/>
      <c r="J30" s="669"/>
      <c r="K30" s="670"/>
      <c r="L30" s="662"/>
      <c r="M30" s="663"/>
      <c r="N30" s="663"/>
      <c r="O30" s="663"/>
      <c r="P30" s="663"/>
      <c r="Q30" s="663"/>
      <c r="R30" s="663"/>
      <c r="S30" s="663"/>
      <c r="T30" s="663"/>
      <c r="U30" s="663"/>
      <c r="V30" s="663"/>
      <c r="W30" s="663"/>
      <c r="X30" s="664"/>
      <c r="Y30" s="382"/>
      <c r="Z30" s="383"/>
      <c r="AA30" s="383"/>
      <c r="AB30" s="804"/>
      <c r="AC30" s="668"/>
      <c r="AD30" s="669"/>
      <c r="AE30" s="669"/>
      <c r="AF30" s="669"/>
      <c r="AG30" s="670"/>
      <c r="AH30" s="662"/>
      <c r="AI30" s="663"/>
      <c r="AJ30" s="663"/>
      <c r="AK30" s="663"/>
      <c r="AL30" s="663"/>
      <c r="AM30" s="663"/>
      <c r="AN30" s="663"/>
      <c r="AO30" s="663"/>
      <c r="AP30" s="663"/>
      <c r="AQ30" s="663"/>
      <c r="AR30" s="663"/>
      <c r="AS30" s="663"/>
      <c r="AT30" s="664"/>
      <c r="AU30" s="382"/>
      <c r="AV30" s="383"/>
      <c r="AW30" s="383"/>
      <c r="AX30" s="384"/>
      <c r="AY30" s="34">
        <f t="shared" ref="AY30:AY40" si="2">$AY$28</f>
        <v>0</v>
      </c>
    </row>
    <row r="31" spans="1:51" ht="24.75" customHeight="1" x14ac:dyDescent="0.15">
      <c r="A31" s="1043"/>
      <c r="B31" s="1044"/>
      <c r="C31" s="1044"/>
      <c r="D31" s="1044"/>
      <c r="E31" s="1044"/>
      <c r="F31" s="1045"/>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customHeight="1" x14ac:dyDescent="0.15">
      <c r="A32" s="1043"/>
      <c r="B32" s="1044"/>
      <c r="C32" s="1044"/>
      <c r="D32" s="1044"/>
      <c r="E32" s="1044"/>
      <c r="F32" s="1045"/>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customHeight="1" x14ac:dyDescent="0.15">
      <c r="A33" s="1043"/>
      <c r="B33" s="1044"/>
      <c r="C33" s="1044"/>
      <c r="D33" s="1044"/>
      <c r="E33" s="1044"/>
      <c r="F33" s="1045"/>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customHeight="1" x14ac:dyDescent="0.15">
      <c r="A34" s="1043"/>
      <c r="B34" s="1044"/>
      <c r="C34" s="1044"/>
      <c r="D34" s="1044"/>
      <c r="E34" s="1044"/>
      <c r="F34" s="1045"/>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customHeight="1" x14ac:dyDescent="0.15">
      <c r="A35" s="1043"/>
      <c r="B35" s="1044"/>
      <c r="C35" s="1044"/>
      <c r="D35" s="1044"/>
      <c r="E35" s="1044"/>
      <c r="F35" s="1045"/>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customHeight="1" x14ac:dyDescent="0.15">
      <c r="A36" s="1043"/>
      <c r="B36" s="1044"/>
      <c r="C36" s="1044"/>
      <c r="D36" s="1044"/>
      <c r="E36" s="1044"/>
      <c r="F36" s="1045"/>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customHeight="1" x14ac:dyDescent="0.15">
      <c r="A37" s="1043"/>
      <c r="B37" s="1044"/>
      <c r="C37" s="1044"/>
      <c r="D37" s="1044"/>
      <c r="E37" s="1044"/>
      <c r="F37" s="1045"/>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customHeight="1" x14ac:dyDescent="0.15">
      <c r="A38" s="1043"/>
      <c r="B38" s="1044"/>
      <c r="C38" s="1044"/>
      <c r="D38" s="1044"/>
      <c r="E38" s="1044"/>
      <c r="F38" s="1045"/>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customHeight="1" x14ac:dyDescent="0.15">
      <c r="A39" s="1043"/>
      <c r="B39" s="1044"/>
      <c r="C39" s="1044"/>
      <c r="D39" s="1044"/>
      <c r="E39" s="1044"/>
      <c r="F39" s="1045"/>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customHeight="1" thickBot="1" x14ac:dyDescent="0.2">
      <c r="A40" s="1043"/>
      <c r="B40" s="1044"/>
      <c r="C40" s="1044"/>
      <c r="D40" s="1044"/>
      <c r="E40" s="1044"/>
      <c r="F40" s="1045"/>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c r="AY40" s="34">
        <f t="shared" si="2"/>
        <v>0</v>
      </c>
    </row>
    <row r="41" spans="1:51" ht="30" customHeight="1" x14ac:dyDescent="0.15">
      <c r="A41" s="1043"/>
      <c r="B41" s="1044"/>
      <c r="C41" s="1044"/>
      <c r="D41" s="1044"/>
      <c r="E41" s="1044"/>
      <c r="F41" s="1045"/>
      <c r="G41" s="593" t="s">
        <v>314</v>
      </c>
      <c r="H41" s="594"/>
      <c r="I41" s="594"/>
      <c r="J41" s="594"/>
      <c r="K41" s="594"/>
      <c r="L41" s="594"/>
      <c r="M41" s="594"/>
      <c r="N41" s="594"/>
      <c r="O41" s="594"/>
      <c r="P41" s="594"/>
      <c r="Q41" s="594"/>
      <c r="R41" s="594"/>
      <c r="S41" s="594"/>
      <c r="T41" s="594"/>
      <c r="U41" s="594"/>
      <c r="V41" s="594"/>
      <c r="W41" s="594"/>
      <c r="X41" s="594"/>
      <c r="Y41" s="594"/>
      <c r="Z41" s="594"/>
      <c r="AA41" s="594"/>
      <c r="AB41" s="595"/>
      <c r="AC41" s="593" t="s">
        <v>182</v>
      </c>
      <c r="AD41" s="594"/>
      <c r="AE41" s="594"/>
      <c r="AF41" s="594"/>
      <c r="AG41" s="594"/>
      <c r="AH41" s="594"/>
      <c r="AI41" s="594"/>
      <c r="AJ41" s="594"/>
      <c r="AK41" s="594"/>
      <c r="AL41" s="594"/>
      <c r="AM41" s="594"/>
      <c r="AN41" s="594"/>
      <c r="AO41" s="594"/>
      <c r="AP41" s="594"/>
      <c r="AQ41" s="594"/>
      <c r="AR41" s="594"/>
      <c r="AS41" s="594"/>
      <c r="AT41" s="594"/>
      <c r="AU41" s="594"/>
      <c r="AV41" s="594"/>
      <c r="AW41" s="594"/>
      <c r="AX41" s="795"/>
      <c r="AY41">
        <f>COUNTA($G$43,$AC$43)</f>
        <v>0</v>
      </c>
    </row>
    <row r="42" spans="1:51" ht="24.75" customHeight="1" x14ac:dyDescent="0.15">
      <c r="A42" s="1043"/>
      <c r="B42" s="1044"/>
      <c r="C42" s="1044"/>
      <c r="D42" s="1044"/>
      <c r="E42" s="1044"/>
      <c r="F42" s="1045"/>
      <c r="G42" s="814" t="s">
        <v>17</v>
      </c>
      <c r="H42" s="666"/>
      <c r="I42" s="666"/>
      <c r="J42" s="666"/>
      <c r="K42" s="666"/>
      <c r="L42" s="665" t="s">
        <v>18</v>
      </c>
      <c r="M42" s="666"/>
      <c r="N42" s="666"/>
      <c r="O42" s="666"/>
      <c r="P42" s="666"/>
      <c r="Q42" s="666"/>
      <c r="R42" s="666"/>
      <c r="S42" s="666"/>
      <c r="T42" s="666"/>
      <c r="U42" s="666"/>
      <c r="V42" s="666"/>
      <c r="W42" s="666"/>
      <c r="X42" s="667"/>
      <c r="Y42" s="651" t="s">
        <v>19</v>
      </c>
      <c r="Z42" s="652"/>
      <c r="AA42" s="652"/>
      <c r="AB42" s="800"/>
      <c r="AC42" s="814" t="s">
        <v>17</v>
      </c>
      <c r="AD42" s="666"/>
      <c r="AE42" s="666"/>
      <c r="AF42" s="666"/>
      <c r="AG42" s="666"/>
      <c r="AH42" s="665" t="s">
        <v>18</v>
      </c>
      <c r="AI42" s="666"/>
      <c r="AJ42" s="666"/>
      <c r="AK42" s="666"/>
      <c r="AL42" s="666"/>
      <c r="AM42" s="666"/>
      <c r="AN42" s="666"/>
      <c r="AO42" s="666"/>
      <c r="AP42" s="666"/>
      <c r="AQ42" s="666"/>
      <c r="AR42" s="666"/>
      <c r="AS42" s="666"/>
      <c r="AT42" s="667"/>
      <c r="AU42" s="651" t="s">
        <v>19</v>
      </c>
      <c r="AV42" s="652"/>
      <c r="AW42" s="652"/>
      <c r="AX42" s="653"/>
      <c r="AY42" s="34">
        <f>$AY$41</f>
        <v>0</v>
      </c>
    </row>
    <row r="43" spans="1:51" ht="24.75" customHeight="1" x14ac:dyDescent="0.15">
      <c r="A43" s="1043"/>
      <c r="B43" s="1044"/>
      <c r="C43" s="1044"/>
      <c r="D43" s="1044"/>
      <c r="E43" s="1044"/>
      <c r="F43" s="1045"/>
      <c r="G43" s="668"/>
      <c r="H43" s="669"/>
      <c r="I43" s="669"/>
      <c r="J43" s="669"/>
      <c r="K43" s="670"/>
      <c r="L43" s="662"/>
      <c r="M43" s="663"/>
      <c r="N43" s="663"/>
      <c r="O43" s="663"/>
      <c r="P43" s="663"/>
      <c r="Q43" s="663"/>
      <c r="R43" s="663"/>
      <c r="S43" s="663"/>
      <c r="T43" s="663"/>
      <c r="U43" s="663"/>
      <c r="V43" s="663"/>
      <c r="W43" s="663"/>
      <c r="X43" s="664"/>
      <c r="Y43" s="382"/>
      <c r="Z43" s="383"/>
      <c r="AA43" s="383"/>
      <c r="AB43" s="804"/>
      <c r="AC43" s="668"/>
      <c r="AD43" s="669"/>
      <c r="AE43" s="669"/>
      <c r="AF43" s="669"/>
      <c r="AG43" s="670"/>
      <c r="AH43" s="662"/>
      <c r="AI43" s="663"/>
      <c r="AJ43" s="663"/>
      <c r="AK43" s="663"/>
      <c r="AL43" s="663"/>
      <c r="AM43" s="663"/>
      <c r="AN43" s="663"/>
      <c r="AO43" s="663"/>
      <c r="AP43" s="663"/>
      <c r="AQ43" s="663"/>
      <c r="AR43" s="663"/>
      <c r="AS43" s="663"/>
      <c r="AT43" s="664"/>
      <c r="AU43" s="382"/>
      <c r="AV43" s="383"/>
      <c r="AW43" s="383"/>
      <c r="AX43" s="384"/>
      <c r="AY43" s="34">
        <f t="shared" ref="AY43:AY53" si="3">$AY$41</f>
        <v>0</v>
      </c>
    </row>
    <row r="44" spans="1:51" ht="24.75" customHeight="1" x14ac:dyDescent="0.15">
      <c r="A44" s="1043"/>
      <c r="B44" s="1044"/>
      <c r="C44" s="1044"/>
      <c r="D44" s="1044"/>
      <c r="E44" s="1044"/>
      <c r="F44" s="1045"/>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customHeight="1" x14ac:dyDescent="0.15">
      <c r="A45" s="1043"/>
      <c r="B45" s="1044"/>
      <c r="C45" s="1044"/>
      <c r="D45" s="1044"/>
      <c r="E45" s="1044"/>
      <c r="F45" s="1045"/>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customHeight="1" x14ac:dyDescent="0.15">
      <c r="A46" s="1043"/>
      <c r="B46" s="1044"/>
      <c r="C46" s="1044"/>
      <c r="D46" s="1044"/>
      <c r="E46" s="1044"/>
      <c r="F46" s="1045"/>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customHeight="1" x14ac:dyDescent="0.15">
      <c r="A47" s="1043"/>
      <c r="B47" s="1044"/>
      <c r="C47" s="1044"/>
      <c r="D47" s="1044"/>
      <c r="E47" s="1044"/>
      <c r="F47" s="1045"/>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customHeight="1" x14ac:dyDescent="0.15">
      <c r="A48" s="1043"/>
      <c r="B48" s="1044"/>
      <c r="C48" s="1044"/>
      <c r="D48" s="1044"/>
      <c r="E48" s="1044"/>
      <c r="F48" s="1045"/>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customHeight="1" x14ac:dyDescent="0.15">
      <c r="A49" s="1043"/>
      <c r="B49" s="1044"/>
      <c r="C49" s="1044"/>
      <c r="D49" s="1044"/>
      <c r="E49" s="1044"/>
      <c r="F49" s="1045"/>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customHeight="1" x14ac:dyDescent="0.15">
      <c r="A50" s="1043"/>
      <c r="B50" s="1044"/>
      <c r="C50" s="1044"/>
      <c r="D50" s="1044"/>
      <c r="E50" s="1044"/>
      <c r="F50" s="1045"/>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customHeight="1" x14ac:dyDescent="0.15">
      <c r="A51" s="1043"/>
      <c r="B51" s="1044"/>
      <c r="C51" s="1044"/>
      <c r="D51" s="1044"/>
      <c r="E51" s="1044"/>
      <c r="F51" s="1045"/>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customHeight="1" x14ac:dyDescent="0.15">
      <c r="A52" s="1043"/>
      <c r="B52" s="1044"/>
      <c r="C52" s="1044"/>
      <c r="D52" s="1044"/>
      <c r="E52" s="1044"/>
      <c r="F52" s="1045"/>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customHeight="1" thickBot="1" x14ac:dyDescent="0.2">
      <c r="A53" s="1046"/>
      <c r="B53" s="1047"/>
      <c r="C53" s="1047"/>
      <c r="D53" s="1047"/>
      <c r="E53" s="1047"/>
      <c r="F53" s="1048"/>
      <c r="G53" s="1031" t="s">
        <v>20</v>
      </c>
      <c r="H53" s="1032"/>
      <c r="I53" s="1032"/>
      <c r="J53" s="1032"/>
      <c r="K53" s="1032"/>
      <c r="L53" s="1033"/>
      <c r="M53" s="1034"/>
      <c r="N53" s="1034"/>
      <c r="O53" s="1034"/>
      <c r="P53" s="1034"/>
      <c r="Q53" s="1034"/>
      <c r="R53" s="1034"/>
      <c r="S53" s="1034"/>
      <c r="T53" s="1034"/>
      <c r="U53" s="1034"/>
      <c r="V53" s="1034"/>
      <c r="W53" s="1034"/>
      <c r="X53" s="1035"/>
      <c r="Y53" s="1036">
        <f>SUM(Y43:AB52)</f>
        <v>0</v>
      </c>
      <c r="Z53" s="1037"/>
      <c r="AA53" s="1037"/>
      <c r="AB53" s="1038"/>
      <c r="AC53" s="1031" t="s">
        <v>20</v>
      </c>
      <c r="AD53" s="1032"/>
      <c r="AE53" s="1032"/>
      <c r="AF53" s="1032"/>
      <c r="AG53" s="1032"/>
      <c r="AH53" s="1033"/>
      <c r="AI53" s="1034"/>
      <c r="AJ53" s="1034"/>
      <c r="AK53" s="1034"/>
      <c r="AL53" s="1034"/>
      <c r="AM53" s="1034"/>
      <c r="AN53" s="1034"/>
      <c r="AO53" s="1034"/>
      <c r="AP53" s="1034"/>
      <c r="AQ53" s="1034"/>
      <c r="AR53" s="1034"/>
      <c r="AS53" s="1034"/>
      <c r="AT53" s="1035"/>
      <c r="AU53" s="1036">
        <f>SUM(AU43:AX52)</f>
        <v>0</v>
      </c>
      <c r="AV53" s="1037"/>
      <c r="AW53" s="1037"/>
      <c r="AX53" s="1039"/>
      <c r="AY53" s="34">
        <f t="shared" si="3"/>
        <v>0</v>
      </c>
    </row>
    <row r="54" spans="1:51" s="37" customFormat="1" ht="24.75" customHeight="1" thickBot="1" x14ac:dyDescent="0.2"/>
    <row r="55" spans="1:51" ht="30" customHeight="1" x14ac:dyDescent="0.15">
      <c r="A55" s="1049" t="s">
        <v>28</v>
      </c>
      <c r="B55" s="1050"/>
      <c r="C55" s="1050"/>
      <c r="D55" s="1050"/>
      <c r="E55" s="1050"/>
      <c r="F55" s="1051"/>
      <c r="G55" s="593" t="s">
        <v>183</v>
      </c>
      <c r="H55" s="594"/>
      <c r="I55" s="594"/>
      <c r="J55" s="594"/>
      <c r="K55" s="594"/>
      <c r="L55" s="594"/>
      <c r="M55" s="594"/>
      <c r="N55" s="594"/>
      <c r="O55" s="594"/>
      <c r="P55" s="594"/>
      <c r="Q55" s="594"/>
      <c r="R55" s="594"/>
      <c r="S55" s="594"/>
      <c r="T55" s="594"/>
      <c r="U55" s="594"/>
      <c r="V55" s="594"/>
      <c r="W55" s="594"/>
      <c r="X55" s="594"/>
      <c r="Y55" s="594"/>
      <c r="Z55" s="594"/>
      <c r="AA55" s="594"/>
      <c r="AB55" s="595"/>
      <c r="AC55" s="593" t="s">
        <v>270</v>
      </c>
      <c r="AD55" s="594"/>
      <c r="AE55" s="594"/>
      <c r="AF55" s="594"/>
      <c r="AG55" s="594"/>
      <c r="AH55" s="594"/>
      <c r="AI55" s="594"/>
      <c r="AJ55" s="594"/>
      <c r="AK55" s="594"/>
      <c r="AL55" s="594"/>
      <c r="AM55" s="594"/>
      <c r="AN55" s="594"/>
      <c r="AO55" s="594"/>
      <c r="AP55" s="594"/>
      <c r="AQ55" s="594"/>
      <c r="AR55" s="594"/>
      <c r="AS55" s="594"/>
      <c r="AT55" s="594"/>
      <c r="AU55" s="594"/>
      <c r="AV55" s="594"/>
      <c r="AW55" s="594"/>
      <c r="AX55" s="795"/>
      <c r="AY55">
        <f>COUNTA($G$57,$AC$57)</f>
        <v>0</v>
      </c>
    </row>
    <row r="56" spans="1:51" ht="24.75" customHeight="1" x14ac:dyDescent="0.15">
      <c r="A56" s="1043"/>
      <c r="B56" s="1044"/>
      <c r="C56" s="1044"/>
      <c r="D56" s="1044"/>
      <c r="E56" s="1044"/>
      <c r="F56" s="1045"/>
      <c r="G56" s="814" t="s">
        <v>17</v>
      </c>
      <c r="H56" s="666"/>
      <c r="I56" s="666"/>
      <c r="J56" s="666"/>
      <c r="K56" s="666"/>
      <c r="L56" s="665" t="s">
        <v>18</v>
      </c>
      <c r="M56" s="666"/>
      <c r="N56" s="666"/>
      <c r="O56" s="666"/>
      <c r="P56" s="666"/>
      <c r="Q56" s="666"/>
      <c r="R56" s="666"/>
      <c r="S56" s="666"/>
      <c r="T56" s="666"/>
      <c r="U56" s="666"/>
      <c r="V56" s="666"/>
      <c r="W56" s="666"/>
      <c r="X56" s="667"/>
      <c r="Y56" s="651" t="s">
        <v>19</v>
      </c>
      <c r="Z56" s="652"/>
      <c r="AA56" s="652"/>
      <c r="AB56" s="800"/>
      <c r="AC56" s="814" t="s">
        <v>17</v>
      </c>
      <c r="AD56" s="666"/>
      <c r="AE56" s="666"/>
      <c r="AF56" s="666"/>
      <c r="AG56" s="666"/>
      <c r="AH56" s="665" t="s">
        <v>18</v>
      </c>
      <c r="AI56" s="666"/>
      <c r="AJ56" s="666"/>
      <c r="AK56" s="666"/>
      <c r="AL56" s="666"/>
      <c r="AM56" s="666"/>
      <c r="AN56" s="666"/>
      <c r="AO56" s="666"/>
      <c r="AP56" s="666"/>
      <c r="AQ56" s="666"/>
      <c r="AR56" s="666"/>
      <c r="AS56" s="666"/>
      <c r="AT56" s="667"/>
      <c r="AU56" s="651" t="s">
        <v>19</v>
      </c>
      <c r="AV56" s="652"/>
      <c r="AW56" s="652"/>
      <c r="AX56" s="653"/>
      <c r="AY56" s="34">
        <f>$AY$55</f>
        <v>0</v>
      </c>
    </row>
    <row r="57" spans="1:51" ht="24.75" customHeight="1" x14ac:dyDescent="0.15">
      <c r="A57" s="1043"/>
      <c r="B57" s="1044"/>
      <c r="C57" s="1044"/>
      <c r="D57" s="1044"/>
      <c r="E57" s="1044"/>
      <c r="F57" s="1045"/>
      <c r="G57" s="668"/>
      <c r="H57" s="669"/>
      <c r="I57" s="669"/>
      <c r="J57" s="669"/>
      <c r="K57" s="670"/>
      <c r="L57" s="662"/>
      <c r="M57" s="663"/>
      <c r="N57" s="663"/>
      <c r="O57" s="663"/>
      <c r="P57" s="663"/>
      <c r="Q57" s="663"/>
      <c r="R57" s="663"/>
      <c r="S57" s="663"/>
      <c r="T57" s="663"/>
      <c r="U57" s="663"/>
      <c r="V57" s="663"/>
      <c r="W57" s="663"/>
      <c r="X57" s="664"/>
      <c r="Y57" s="382"/>
      <c r="Z57" s="383"/>
      <c r="AA57" s="383"/>
      <c r="AB57" s="804"/>
      <c r="AC57" s="668"/>
      <c r="AD57" s="669"/>
      <c r="AE57" s="669"/>
      <c r="AF57" s="669"/>
      <c r="AG57" s="670"/>
      <c r="AH57" s="662"/>
      <c r="AI57" s="663"/>
      <c r="AJ57" s="663"/>
      <c r="AK57" s="663"/>
      <c r="AL57" s="663"/>
      <c r="AM57" s="663"/>
      <c r="AN57" s="663"/>
      <c r="AO57" s="663"/>
      <c r="AP57" s="663"/>
      <c r="AQ57" s="663"/>
      <c r="AR57" s="663"/>
      <c r="AS57" s="663"/>
      <c r="AT57" s="664"/>
      <c r="AU57" s="382"/>
      <c r="AV57" s="383"/>
      <c r="AW57" s="383"/>
      <c r="AX57" s="384"/>
      <c r="AY57" s="34">
        <f t="shared" ref="AY57:AY67" si="4">$AY$55</f>
        <v>0</v>
      </c>
    </row>
    <row r="58" spans="1:51" ht="24.75" customHeight="1" x14ac:dyDescent="0.15">
      <c r="A58" s="1043"/>
      <c r="B58" s="1044"/>
      <c r="C58" s="1044"/>
      <c r="D58" s="1044"/>
      <c r="E58" s="1044"/>
      <c r="F58" s="1045"/>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customHeight="1" x14ac:dyDescent="0.15">
      <c r="A59" s="1043"/>
      <c r="B59" s="1044"/>
      <c r="C59" s="1044"/>
      <c r="D59" s="1044"/>
      <c r="E59" s="1044"/>
      <c r="F59" s="1045"/>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customHeight="1" x14ac:dyDescent="0.15">
      <c r="A60" s="1043"/>
      <c r="B60" s="1044"/>
      <c r="C60" s="1044"/>
      <c r="D60" s="1044"/>
      <c r="E60" s="1044"/>
      <c r="F60" s="1045"/>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customHeight="1" x14ac:dyDescent="0.15">
      <c r="A61" s="1043"/>
      <c r="B61" s="1044"/>
      <c r="C61" s="1044"/>
      <c r="D61" s="1044"/>
      <c r="E61" s="1044"/>
      <c r="F61" s="1045"/>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customHeight="1" x14ac:dyDescent="0.15">
      <c r="A62" s="1043"/>
      <c r="B62" s="1044"/>
      <c r="C62" s="1044"/>
      <c r="D62" s="1044"/>
      <c r="E62" s="1044"/>
      <c r="F62" s="1045"/>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customHeight="1" x14ac:dyDescent="0.15">
      <c r="A63" s="1043"/>
      <c r="B63" s="1044"/>
      <c r="C63" s="1044"/>
      <c r="D63" s="1044"/>
      <c r="E63" s="1044"/>
      <c r="F63" s="1045"/>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customHeight="1" x14ac:dyDescent="0.15">
      <c r="A64" s="1043"/>
      <c r="B64" s="1044"/>
      <c r="C64" s="1044"/>
      <c r="D64" s="1044"/>
      <c r="E64" s="1044"/>
      <c r="F64" s="1045"/>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customHeight="1" x14ac:dyDescent="0.15">
      <c r="A65" s="1043"/>
      <c r="B65" s="1044"/>
      <c r="C65" s="1044"/>
      <c r="D65" s="1044"/>
      <c r="E65" s="1044"/>
      <c r="F65" s="1045"/>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customHeight="1" x14ac:dyDescent="0.15">
      <c r="A66" s="1043"/>
      <c r="B66" s="1044"/>
      <c r="C66" s="1044"/>
      <c r="D66" s="1044"/>
      <c r="E66" s="1044"/>
      <c r="F66" s="1045"/>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customHeight="1" thickBot="1" x14ac:dyDescent="0.2">
      <c r="A67" s="1043"/>
      <c r="B67" s="1044"/>
      <c r="C67" s="1044"/>
      <c r="D67" s="1044"/>
      <c r="E67" s="1044"/>
      <c r="F67" s="1045"/>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c r="AY67" s="34">
        <f t="shared" si="4"/>
        <v>0</v>
      </c>
    </row>
    <row r="68" spans="1:51" ht="30" customHeight="1" x14ac:dyDescent="0.15">
      <c r="A68" s="1043"/>
      <c r="B68" s="1044"/>
      <c r="C68" s="1044"/>
      <c r="D68" s="1044"/>
      <c r="E68" s="1044"/>
      <c r="F68" s="1045"/>
      <c r="G68" s="593" t="s">
        <v>271</v>
      </c>
      <c r="H68" s="594"/>
      <c r="I68" s="594"/>
      <c r="J68" s="594"/>
      <c r="K68" s="594"/>
      <c r="L68" s="594"/>
      <c r="M68" s="594"/>
      <c r="N68" s="594"/>
      <c r="O68" s="594"/>
      <c r="P68" s="594"/>
      <c r="Q68" s="594"/>
      <c r="R68" s="594"/>
      <c r="S68" s="594"/>
      <c r="T68" s="594"/>
      <c r="U68" s="594"/>
      <c r="V68" s="594"/>
      <c r="W68" s="594"/>
      <c r="X68" s="594"/>
      <c r="Y68" s="594"/>
      <c r="Z68" s="594"/>
      <c r="AA68" s="594"/>
      <c r="AB68" s="595"/>
      <c r="AC68" s="593" t="s">
        <v>272</v>
      </c>
      <c r="AD68" s="594"/>
      <c r="AE68" s="594"/>
      <c r="AF68" s="594"/>
      <c r="AG68" s="594"/>
      <c r="AH68" s="594"/>
      <c r="AI68" s="594"/>
      <c r="AJ68" s="594"/>
      <c r="AK68" s="594"/>
      <c r="AL68" s="594"/>
      <c r="AM68" s="594"/>
      <c r="AN68" s="594"/>
      <c r="AO68" s="594"/>
      <c r="AP68" s="594"/>
      <c r="AQ68" s="594"/>
      <c r="AR68" s="594"/>
      <c r="AS68" s="594"/>
      <c r="AT68" s="594"/>
      <c r="AU68" s="594"/>
      <c r="AV68" s="594"/>
      <c r="AW68" s="594"/>
      <c r="AX68" s="795"/>
      <c r="AY68">
        <f>COUNTA($G$70,$AC$70)</f>
        <v>0</v>
      </c>
    </row>
    <row r="69" spans="1:51" ht="25.5" customHeight="1" x14ac:dyDescent="0.15">
      <c r="A69" s="1043"/>
      <c r="B69" s="1044"/>
      <c r="C69" s="1044"/>
      <c r="D69" s="1044"/>
      <c r="E69" s="1044"/>
      <c r="F69" s="1045"/>
      <c r="G69" s="814" t="s">
        <v>17</v>
      </c>
      <c r="H69" s="666"/>
      <c r="I69" s="666"/>
      <c r="J69" s="666"/>
      <c r="K69" s="666"/>
      <c r="L69" s="665" t="s">
        <v>18</v>
      </c>
      <c r="M69" s="666"/>
      <c r="N69" s="666"/>
      <c r="O69" s="666"/>
      <c r="P69" s="666"/>
      <c r="Q69" s="666"/>
      <c r="R69" s="666"/>
      <c r="S69" s="666"/>
      <c r="T69" s="666"/>
      <c r="U69" s="666"/>
      <c r="V69" s="666"/>
      <c r="W69" s="666"/>
      <c r="X69" s="667"/>
      <c r="Y69" s="651" t="s">
        <v>19</v>
      </c>
      <c r="Z69" s="652"/>
      <c r="AA69" s="652"/>
      <c r="AB69" s="800"/>
      <c r="AC69" s="814" t="s">
        <v>17</v>
      </c>
      <c r="AD69" s="666"/>
      <c r="AE69" s="666"/>
      <c r="AF69" s="666"/>
      <c r="AG69" s="666"/>
      <c r="AH69" s="665" t="s">
        <v>18</v>
      </c>
      <c r="AI69" s="666"/>
      <c r="AJ69" s="666"/>
      <c r="AK69" s="666"/>
      <c r="AL69" s="666"/>
      <c r="AM69" s="666"/>
      <c r="AN69" s="666"/>
      <c r="AO69" s="666"/>
      <c r="AP69" s="666"/>
      <c r="AQ69" s="666"/>
      <c r="AR69" s="666"/>
      <c r="AS69" s="666"/>
      <c r="AT69" s="667"/>
      <c r="AU69" s="651" t="s">
        <v>19</v>
      </c>
      <c r="AV69" s="652"/>
      <c r="AW69" s="652"/>
      <c r="AX69" s="653"/>
      <c r="AY69" s="34">
        <f>$AY$68</f>
        <v>0</v>
      </c>
    </row>
    <row r="70" spans="1:51" ht="24.75" customHeight="1" x14ac:dyDescent="0.15">
      <c r="A70" s="1043"/>
      <c r="B70" s="1044"/>
      <c r="C70" s="1044"/>
      <c r="D70" s="1044"/>
      <c r="E70" s="1044"/>
      <c r="F70" s="1045"/>
      <c r="G70" s="668"/>
      <c r="H70" s="669"/>
      <c r="I70" s="669"/>
      <c r="J70" s="669"/>
      <c r="K70" s="670"/>
      <c r="L70" s="662"/>
      <c r="M70" s="663"/>
      <c r="N70" s="663"/>
      <c r="O70" s="663"/>
      <c r="P70" s="663"/>
      <c r="Q70" s="663"/>
      <c r="R70" s="663"/>
      <c r="S70" s="663"/>
      <c r="T70" s="663"/>
      <c r="U70" s="663"/>
      <c r="V70" s="663"/>
      <c r="W70" s="663"/>
      <c r="X70" s="664"/>
      <c r="Y70" s="382"/>
      <c r="Z70" s="383"/>
      <c r="AA70" s="383"/>
      <c r="AB70" s="804"/>
      <c r="AC70" s="668"/>
      <c r="AD70" s="669"/>
      <c r="AE70" s="669"/>
      <c r="AF70" s="669"/>
      <c r="AG70" s="670"/>
      <c r="AH70" s="662"/>
      <c r="AI70" s="663"/>
      <c r="AJ70" s="663"/>
      <c r="AK70" s="663"/>
      <c r="AL70" s="663"/>
      <c r="AM70" s="663"/>
      <c r="AN70" s="663"/>
      <c r="AO70" s="663"/>
      <c r="AP70" s="663"/>
      <c r="AQ70" s="663"/>
      <c r="AR70" s="663"/>
      <c r="AS70" s="663"/>
      <c r="AT70" s="664"/>
      <c r="AU70" s="382"/>
      <c r="AV70" s="383"/>
      <c r="AW70" s="383"/>
      <c r="AX70" s="384"/>
      <c r="AY70" s="34">
        <f t="shared" ref="AY70:AY80" si="5">$AY$68</f>
        <v>0</v>
      </c>
    </row>
    <row r="71" spans="1:51" ht="24.75" customHeight="1" x14ac:dyDescent="0.15">
      <c r="A71" s="1043"/>
      <c r="B71" s="1044"/>
      <c r="C71" s="1044"/>
      <c r="D71" s="1044"/>
      <c r="E71" s="1044"/>
      <c r="F71" s="1045"/>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customHeight="1" x14ac:dyDescent="0.15">
      <c r="A72" s="1043"/>
      <c r="B72" s="1044"/>
      <c r="C72" s="1044"/>
      <c r="D72" s="1044"/>
      <c r="E72" s="1044"/>
      <c r="F72" s="1045"/>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customHeight="1" x14ac:dyDescent="0.15">
      <c r="A73" s="1043"/>
      <c r="B73" s="1044"/>
      <c r="C73" s="1044"/>
      <c r="D73" s="1044"/>
      <c r="E73" s="1044"/>
      <c r="F73" s="1045"/>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customHeight="1" x14ac:dyDescent="0.15">
      <c r="A74" s="1043"/>
      <c r="B74" s="1044"/>
      <c r="C74" s="1044"/>
      <c r="D74" s="1044"/>
      <c r="E74" s="1044"/>
      <c r="F74" s="1045"/>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customHeight="1" x14ac:dyDescent="0.15">
      <c r="A75" s="1043"/>
      <c r="B75" s="1044"/>
      <c r="C75" s="1044"/>
      <c r="D75" s="1044"/>
      <c r="E75" s="1044"/>
      <c r="F75" s="1045"/>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customHeight="1" x14ac:dyDescent="0.15">
      <c r="A76" s="1043"/>
      <c r="B76" s="1044"/>
      <c r="C76" s="1044"/>
      <c r="D76" s="1044"/>
      <c r="E76" s="1044"/>
      <c r="F76" s="1045"/>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customHeight="1" x14ac:dyDescent="0.15">
      <c r="A77" s="1043"/>
      <c r="B77" s="1044"/>
      <c r="C77" s="1044"/>
      <c r="D77" s="1044"/>
      <c r="E77" s="1044"/>
      <c r="F77" s="1045"/>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customHeight="1" x14ac:dyDescent="0.15">
      <c r="A78" s="1043"/>
      <c r="B78" s="1044"/>
      <c r="C78" s="1044"/>
      <c r="D78" s="1044"/>
      <c r="E78" s="1044"/>
      <c r="F78" s="1045"/>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customHeight="1" x14ac:dyDescent="0.15">
      <c r="A79" s="1043"/>
      <c r="B79" s="1044"/>
      <c r="C79" s="1044"/>
      <c r="D79" s="1044"/>
      <c r="E79" s="1044"/>
      <c r="F79" s="1045"/>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customHeight="1" thickBot="1" x14ac:dyDescent="0.2">
      <c r="A80" s="1043"/>
      <c r="B80" s="1044"/>
      <c r="C80" s="1044"/>
      <c r="D80" s="1044"/>
      <c r="E80" s="1044"/>
      <c r="F80" s="1045"/>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c r="AY80" s="34">
        <f t="shared" si="5"/>
        <v>0</v>
      </c>
    </row>
    <row r="81" spans="1:51" ht="30" customHeight="1" x14ac:dyDescent="0.15">
      <c r="A81" s="1043"/>
      <c r="B81" s="1044"/>
      <c r="C81" s="1044"/>
      <c r="D81" s="1044"/>
      <c r="E81" s="1044"/>
      <c r="F81" s="1045"/>
      <c r="G81" s="593" t="s">
        <v>273</v>
      </c>
      <c r="H81" s="594"/>
      <c r="I81" s="594"/>
      <c r="J81" s="594"/>
      <c r="K81" s="594"/>
      <c r="L81" s="594"/>
      <c r="M81" s="594"/>
      <c r="N81" s="594"/>
      <c r="O81" s="594"/>
      <c r="P81" s="594"/>
      <c r="Q81" s="594"/>
      <c r="R81" s="594"/>
      <c r="S81" s="594"/>
      <c r="T81" s="594"/>
      <c r="U81" s="594"/>
      <c r="V81" s="594"/>
      <c r="W81" s="594"/>
      <c r="X81" s="594"/>
      <c r="Y81" s="594"/>
      <c r="Z81" s="594"/>
      <c r="AA81" s="594"/>
      <c r="AB81" s="595"/>
      <c r="AC81" s="593" t="s">
        <v>274</v>
      </c>
      <c r="AD81" s="594"/>
      <c r="AE81" s="594"/>
      <c r="AF81" s="594"/>
      <c r="AG81" s="594"/>
      <c r="AH81" s="594"/>
      <c r="AI81" s="594"/>
      <c r="AJ81" s="594"/>
      <c r="AK81" s="594"/>
      <c r="AL81" s="594"/>
      <c r="AM81" s="594"/>
      <c r="AN81" s="594"/>
      <c r="AO81" s="594"/>
      <c r="AP81" s="594"/>
      <c r="AQ81" s="594"/>
      <c r="AR81" s="594"/>
      <c r="AS81" s="594"/>
      <c r="AT81" s="594"/>
      <c r="AU81" s="594"/>
      <c r="AV81" s="594"/>
      <c r="AW81" s="594"/>
      <c r="AX81" s="795"/>
      <c r="AY81">
        <f>COUNTA($G$83,$AC$83)</f>
        <v>0</v>
      </c>
    </row>
    <row r="82" spans="1:51" ht="24.75" customHeight="1" x14ac:dyDescent="0.15">
      <c r="A82" s="1043"/>
      <c r="B82" s="1044"/>
      <c r="C82" s="1044"/>
      <c r="D82" s="1044"/>
      <c r="E82" s="1044"/>
      <c r="F82" s="1045"/>
      <c r="G82" s="814" t="s">
        <v>17</v>
      </c>
      <c r="H82" s="666"/>
      <c r="I82" s="666"/>
      <c r="J82" s="666"/>
      <c r="K82" s="666"/>
      <c r="L82" s="665" t="s">
        <v>18</v>
      </c>
      <c r="M82" s="666"/>
      <c r="N82" s="666"/>
      <c r="O82" s="666"/>
      <c r="P82" s="666"/>
      <c r="Q82" s="666"/>
      <c r="R82" s="666"/>
      <c r="S82" s="666"/>
      <c r="T82" s="666"/>
      <c r="U82" s="666"/>
      <c r="V82" s="666"/>
      <c r="W82" s="666"/>
      <c r="X82" s="667"/>
      <c r="Y82" s="651" t="s">
        <v>19</v>
      </c>
      <c r="Z82" s="652"/>
      <c r="AA82" s="652"/>
      <c r="AB82" s="800"/>
      <c r="AC82" s="814" t="s">
        <v>17</v>
      </c>
      <c r="AD82" s="666"/>
      <c r="AE82" s="666"/>
      <c r="AF82" s="666"/>
      <c r="AG82" s="666"/>
      <c r="AH82" s="665" t="s">
        <v>18</v>
      </c>
      <c r="AI82" s="666"/>
      <c r="AJ82" s="666"/>
      <c r="AK82" s="666"/>
      <c r="AL82" s="666"/>
      <c r="AM82" s="666"/>
      <c r="AN82" s="666"/>
      <c r="AO82" s="666"/>
      <c r="AP82" s="666"/>
      <c r="AQ82" s="666"/>
      <c r="AR82" s="666"/>
      <c r="AS82" s="666"/>
      <c r="AT82" s="667"/>
      <c r="AU82" s="651" t="s">
        <v>19</v>
      </c>
      <c r="AV82" s="652"/>
      <c r="AW82" s="652"/>
      <c r="AX82" s="653"/>
      <c r="AY82" s="34">
        <f>$AY$81</f>
        <v>0</v>
      </c>
    </row>
    <row r="83" spans="1:51" ht="24.75" customHeight="1" x14ac:dyDescent="0.15">
      <c r="A83" s="1043"/>
      <c r="B83" s="1044"/>
      <c r="C83" s="1044"/>
      <c r="D83" s="1044"/>
      <c r="E83" s="1044"/>
      <c r="F83" s="1045"/>
      <c r="G83" s="668"/>
      <c r="H83" s="669"/>
      <c r="I83" s="669"/>
      <c r="J83" s="669"/>
      <c r="K83" s="670"/>
      <c r="L83" s="662"/>
      <c r="M83" s="663"/>
      <c r="N83" s="663"/>
      <c r="O83" s="663"/>
      <c r="P83" s="663"/>
      <c r="Q83" s="663"/>
      <c r="R83" s="663"/>
      <c r="S83" s="663"/>
      <c r="T83" s="663"/>
      <c r="U83" s="663"/>
      <c r="V83" s="663"/>
      <c r="W83" s="663"/>
      <c r="X83" s="664"/>
      <c r="Y83" s="382"/>
      <c r="Z83" s="383"/>
      <c r="AA83" s="383"/>
      <c r="AB83" s="804"/>
      <c r="AC83" s="668"/>
      <c r="AD83" s="669"/>
      <c r="AE83" s="669"/>
      <c r="AF83" s="669"/>
      <c r="AG83" s="670"/>
      <c r="AH83" s="662"/>
      <c r="AI83" s="663"/>
      <c r="AJ83" s="663"/>
      <c r="AK83" s="663"/>
      <c r="AL83" s="663"/>
      <c r="AM83" s="663"/>
      <c r="AN83" s="663"/>
      <c r="AO83" s="663"/>
      <c r="AP83" s="663"/>
      <c r="AQ83" s="663"/>
      <c r="AR83" s="663"/>
      <c r="AS83" s="663"/>
      <c r="AT83" s="664"/>
      <c r="AU83" s="382"/>
      <c r="AV83" s="383"/>
      <c r="AW83" s="383"/>
      <c r="AX83" s="384"/>
      <c r="AY83" s="34">
        <f t="shared" ref="AY83:AY93" si="6">$AY$81</f>
        <v>0</v>
      </c>
    </row>
    <row r="84" spans="1:51" ht="24.75" customHeight="1" x14ac:dyDescent="0.15">
      <c r="A84" s="1043"/>
      <c r="B84" s="1044"/>
      <c r="C84" s="1044"/>
      <c r="D84" s="1044"/>
      <c r="E84" s="1044"/>
      <c r="F84" s="1045"/>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customHeight="1" x14ac:dyDescent="0.15">
      <c r="A85" s="1043"/>
      <c r="B85" s="1044"/>
      <c r="C85" s="1044"/>
      <c r="D85" s="1044"/>
      <c r="E85" s="1044"/>
      <c r="F85" s="1045"/>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customHeight="1" x14ac:dyDescent="0.15">
      <c r="A86" s="1043"/>
      <c r="B86" s="1044"/>
      <c r="C86" s="1044"/>
      <c r="D86" s="1044"/>
      <c r="E86" s="1044"/>
      <c r="F86" s="1045"/>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customHeight="1" x14ac:dyDescent="0.15">
      <c r="A87" s="1043"/>
      <c r="B87" s="1044"/>
      <c r="C87" s="1044"/>
      <c r="D87" s="1044"/>
      <c r="E87" s="1044"/>
      <c r="F87" s="1045"/>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customHeight="1" x14ac:dyDescent="0.15">
      <c r="A88" s="1043"/>
      <c r="B88" s="1044"/>
      <c r="C88" s="1044"/>
      <c r="D88" s="1044"/>
      <c r="E88" s="1044"/>
      <c r="F88" s="1045"/>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customHeight="1" x14ac:dyDescent="0.15">
      <c r="A89" s="1043"/>
      <c r="B89" s="1044"/>
      <c r="C89" s="1044"/>
      <c r="D89" s="1044"/>
      <c r="E89" s="1044"/>
      <c r="F89" s="1045"/>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customHeight="1" x14ac:dyDescent="0.15">
      <c r="A90" s="1043"/>
      <c r="B90" s="1044"/>
      <c r="C90" s="1044"/>
      <c r="D90" s="1044"/>
      <c r="E90" s="1044"/>
      <c r="F90" s="1045"/>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customHeight="1" x14ac:dyDescent="0.15">
      <c r="A91" s="1043"/>
      <c r="B91" s="1044"/>
      <c r="C91" s="1044"/>
      <c r="D91" s="1044"/>
      <c r="E91" s="1044"/>
      <c r="F91" s="1045"/>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customHeight="1" x14ac:dyDescent="0.15">
      <c r="A92" s="1043"/>
      <c r="B92" s="1044"/>
      <c r="C92" s="1044"/>
      <c r="D92" s="1044"/>
      <c r="E92" s="1044"/>
      <c r="F92" s="1045"/>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customHeight="1" thickBot="1" x14ac:dyDescent="0.2">
      <c r="A93" s="1043"/>
      <c r="B93" s="1044"/>
      <c r="C93" s="1044"/>
      <c r="D93" s="1044"/>
      <c r="E93" s="1044"/>
      <c r="F93" s="1045"/>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c r="AY93" s="34">
        <f t="shared" si="6"/>
        <v>0</v>
      </c>
    </row>
    <row r="94" spans="1:51" ht="30" customHeight="1" x14ac:dyDescent="0.15">
      <c r="A94" s="1043"/>
      <c r="B94" s="1044"/>
      <c r="C94" s="1044"/>
      <c r="D94" s="1044"/>
      <c r="E94" s="1044"/>
      <c r="F94" s="1045"/>
      <c r="G94" s="593" t="s">
        <v>275</v>
      </c>
      <c r="H94" s="594"/>
      <c r="I94" s="594"/>
      <c r="J94" s="594"/>
      <c r="K94" s="594"/>
      <c r="L94" s="594"/>
      <c r="M94" s="594"/>
      <c r="N94" s="594"/>
      <c r="O94" s="594"/>
      <c r="P94" s="594"/>
      <c r="Q94" s="594"/>
      <c r="R94" s="594"/>
      <c r="S94" s="594"/>
      <c r="T94" s="594"/>
      <c r="U94" s="594"/>
      <c r="V94" s="594"/>
      <c r="W94" s="594"/>
      <c r="X94" s="594"/>
      <c r="Y94" s="594"/>
      <c r="Z94" s="594"/>
      <c r="AA94" s="594"/>
      <c r="AB94" s="595"/>
      <c r="AC94" s="593" t="s">
        <v>184</v>
      </c>
      <c r="AD94" s="594"/>
      <c r="AE94" s="594"/>
      <c r="AF94" s="594"/>
      <c r="AG94" s="594"/>
      <c r="AH94" s="594"/>
      <c r="AI94" s="594"/>
      <c r="AJ94" s="594"/>
      <c r="AK94" s="594"/>
      <c r="AL94" s="594"/>
      <c r="AM94" s="594"/>
      <c r="AN94" s="594"/>
      <c r="AO94" s="594"/>
      <c r="AP94" s="594"/>
      <c r="AQ94" s="594"/>
      <c r="AR94" s="594"/>
      <c r="AS94" s="594"/>
      <c r="AT94" s="594"/>
      <c r="AU94" s="594"/>
      <c r="AV94" s="594"/>
      <c r="AW94" s="594"/>
      <c r="AX94" s="795"/>
      <c r="AY94">
        <f>COUNTA($G$96,$AC$96)</f>
        <v>0</v>
      </c>
    </row>
    <row r="95" spans="1:51" ht="24.75" customHeight="1" x14ac:dyDescent="0.15">
      <c r="A95" s="1043"/>
      <c r="B95" s="1044"/>
      <c r="C95" s="1044"/>
      <c r="D95" s="1044"/>
      <c r="E95" s="1044"/>
      <c r="F95" s="1045"/>
      <c r="G95" s="814" t="s">
        <v>17</v>
      </c>
      <c r="H95" s="666"/>
      <c r="I95" s="666"/>
      <c r="J95" s="666"/>
      <c r="K95" s="666"/>
      <c r="L95" s="665" t="s">
        <v>18</v>
      </c>
      <c r="M95" s="666"/>
      <c r="N95" s="666"/>
      <c r="O95" s="666"/>
      <c r="P95" s="666"/>
      <c r="Q95" s="666"/>
      <c r="R95" s="666"/>
      <c r="S95" s="666"/>
      <c r="T95" s="666"/>
      <c r="U95" s="666"/>
      <c r="V95" s="666"/>
      <c r="W95" s="666"/>
      <c r="X95" s="667"/>
      <c r="Y95" s="651" t="s">
        <v>19</v>
      </c>
      <c r="Z95" s="652"/>
      <c r="AA95" s="652"/>
      <c r="AB95" s="800"/>
      <c r="AC95" s="814" t="s">
        <v>17</v>
      </c>
      <c r="AD95" s="666"/>
      <c r="AE95" s="666"/>
      <c r="AF95" s="666"/>
      <c r="AG95" s="666"/>
      <c r="AH95" s="665" t="s">
        <v>18</v>
      </c>
      <c r="AI95" s="666"/>
      <c r="AJ95" s="666"/>
      <c r="AK95" s="666"/>
      <c r="AL95" s="666"/>
      <c r="AM95" s="666"/>
      <c r="AN95" s="666"/>
      <c r="AO95" s="666"/>
      <c r="AP95" s="666"/>
      <c r="AQ95" s="666"/>
      <c r="AR95" s="666"/>
      <c r="AS95" s="666"/>
      <c r="AT95" s="667"/>
      <c r="AU95" s="651" t="s">
        <v>19</v>
      </c>
      <c r="AV95" s="652"/>
      <c r="AW95" s="652"/>
      <c r="AX95" s="653"/>
      <c r="AY95" s="34">
        <f>$AY$94</f>
        <v>0</v>
      </c>
    </row>
    <row r="96" spans="1:51" ht="24.75" customHeight="1" x14ac:dyDescent="0.15">
      <c r="A96" s="1043"/>
      <c r="B96" s="1044"/>
      <c r="C96" s="1044"/>
      <c r="D96" s="1044"/>
      <c r="E96" s="1044"/>
      <c r="F96" s="1045"/>
      <c r="G96" s="668"/>
      <c r="H96" s="669"/>
      <c r="I96" s="669"/>
      <c r="J96" s="669"/>
      <c r="K96" s="670"/>
      <c r="L96" s="662"/>
      <c r="M96" s="663"/>
      <c r="N96" s="663"/>
      <c r="O96" s="663"/>
      <c r="P96" s="663"/>
      <c r="Q96" s="663"/>
      <c r="R96" s="663"/>
      <c r="S96" s="663"/>
      <c r="T96" s="663"/>
      <c r="U96" s="663"/>
      <c r="V96" s="663"/>
      <c r="W96" s="663"/>
      <c r="X96" s="664"/>
      <c r="Y96" s="382"/>
      <c r="Z96" s="383"/>
      <c r="AA96" s="383"/>
      <c r="AB96" s="804"/>
      <c r="AC96" s="668"/>
      <c r="AD96" s="669"/>
      <c r="AE96" s="669"/>
      <c r="AF96" s="669"/>
      <c r="AG96" s="670"/>
      <c r="AH96" s="662"/>
      <c r="AI96" s="663"/>
      <c r="AJ96" s="663"/>
      <c r="AK96" s="663"/>
      <c r="AL96" s="663"/>
      <c r="AM96" s="663"/>
      <c r="AN96" s="663"/>
      <c r="AO96" s="663"/>
      <c r="AP96" s="663"/>
      <c r="AQ96" s="663"/>
      <c r="AR96" s="663"/>
      <c r="AS96" s="663"/>
      <c r="AT96" s="664"/>
      <c r="AU96" s="382"/>
      <c r="AV96" s="383"/>
      <c r="AW96" s="383"/>
      <c r="AX96" s="384"/>
      <c r="AY96" s="34">
        <f t="shared" ref="AY96:AY106" si="7">$AY$94</f>
        <v>0</v>
      </c>
    </row>
    <row r="97" spans="1:51" ht="24.75" customHeight="1" x14ac:dyDescent="0.15">
      <c r="A97" s="1043"/>
      <c r="B97" s="1044"/>
      <c r="C97" s="1044"/>
      <c r="D97" s="1044"/>
      <c r="E97" s="1044"/>
      <c r="F97" s="1045"/>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customHeight="1" x14ac:dyDescent="0.15">
      <c r="A98" s="1043"/>
      <c r="B98" s="1044"/>
      <c r="C98" s="1044"/>
      <c r="D98" s="1044"/>
      <c r="E98" s="1044"/>
      <c r="F98" s="1045"/>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customHeight="1" x14ac:dyDescent="0.15">
      <c r="A99" s="1043"/>
      <c r="B99" s="1044"/>
      <c r="C99" s="1044"/>
      <c r="D99" s="1044"/>
      <c r="E99" s="1044"/>
      <c r="F99" s="1045"/>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customHeight="1" x14ac:dyDescent="0.15">
      <c r="A100" s="1043"/>
      <c r="B100" s="1044"/>
      <c r="C100" s="1044"/>
      <c r="D100" s="1044"/>
      <c r="E100" s="1044"/>
      <c r="F100" s="1045"/>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customHeight="1" x14ac:dyDescent="0.15">
      <c r="A101" s="1043"/>
      <c r="B101" s="1044"/>
      <c r="C101" s="1044"/>
      <c r="D101" s="1044"/>
      <c r="E101" s="1044"/>
      <c r="F101" s="1045"/>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customHeight="1" x14ac:dyDescent="0.15">
      <c r="A102" s="1043"/>
      <c r="B102" s="1044"/>
      <c r="C102" s="1044"/>
      <c r="D102" s="1044"/>
      <c r="E102" s="1044"/>
      <c r="F102" s="1045"/>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customHeight="1" x14ac:dyDescent="0.15">
      <c r="A103" s="1043"/>
      <c r="B103" s="1044"/>
      <c r="C103" s="1044"/>
      <c r="D103" s="1044"/>
      <c r="E103" s="1044"/>
      <c r="F103" s="1045"/>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customHeight="1" x14ac:dyDescent="0.15">
      <c r="A104" s="1043"/>
      <c r="B104" s="1044"/>
      <c r="C104" s="1044"/>
      <c r="D104" s="1044"/>
      <c r="E104" s="1044"/>
      <c r="F104" s="1045"/>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customHeight="1" x14ac:dyDescent="0.15">
      <c r="A105" s="1043"/>
      <c r="B105" s="1044"/>
      <c r="C105" s="1044"/>
      <c r="D105" s="1044"/>
      <c r="E105" s="1044"/>
      <c r="F105" s="1045"/>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customHeight="1" thickBot="1" x14ac:dyDescent="0.2">
      <c r="A106" s="1046"/>
      <c r="B106" s="1047"/>
      <c r="C106" s="1047"/>
      <c r="D106" s="1047"/>
      <c r="E106" s="1047"/>
      <c r="F106" s="1048"/>
      <c r="G106" s="1031" t="s">
        <v>20</v>
      </c>
      <c r="H106" s="1032"/>
      <c r="I106" s="1032"/>
      <c r="J106" s="1032"/>
      <c r="K106" s="1032"/>
      <c r="L106" s="1033"/>
      <c r="M106" s="1034"/>
      <c r="N106" s="1034"/>
      <c r="O106" s="1034"/>
      <c r="P106" s="1034"/>
      <c r="Q106" s="1034"/>
      <c r="R106" s="1034"/>
      <c r="S106" s="1034"/>
      <c r="T106" s="1034"/>
      <c r="U106" s="1034"/>
      <c r="V106" s="1034"/>
      <c r="W106" s="1034"/>
      <c r="X106" s="1035"/>
      <c r="Y106" s="1036">
        <f>SUM(Y96:AB105)</f>
        <v>0</v>
      </c>
      <c r="Z106" s="1037"/>
      <c r="AA106" s="1037"/>
      <c r="AB106" s="1038"/>
      <c r="AC106" s="1031" t="s">
        <v>20</v>
      </c>
      <c r="AD106" s="1032"/>
      <c r="AE106" s="1032"/>
      <c r="AF106" s="1032"/>
      <c r="AG106" s="1032"/>
      <c r="AH106" s="1033"/>
      <c r="AI106" s="1034"/>
      <c r="AJ106" s="1034"/>
      <c r="AK106" s="1034"/>
      <c r="AL106" s="1034"/>
      <c r="AM106" s="1034"/>
      <c r="AN106" s="1034"/>
      <c r="AO106" s="1034"/>
      <c r="AP106" s="1034"/>
      <c r="AQ106" s="1034"/>
      <c r="AR106" s="1034"/>
      <c r="AS106" s="1034"/>
      <c r="AT106" s="1035"/>
      <c r="AU106" s="1036">
        <f>SUM(AU96:AX105)</f>
        <v>0</v>
      </c>
      <c r="AV106" s="1037"/>
      <c r="AW106" s="1037"/>
      <c r="AX106" s="1039"/>
      <c r="AY106" s="34">
        <f t="shared" si="7"/>
        <v>0</v>
      </c>
    </row>
    <row r="107" spans="1:51" s="37" customFormat="1" ht="24.75" customHeight="1" thickBot="1" x14ac:dyDescent="0.2"/>
    <row r="108" spans="1:51" ht="30" customHeight="1" x14ac:dyDescent="0.15">
      <c r="A108" s="1049" t="s">
        <v>28</v>
      </c>
      <c r="B108" s="1050"/>
      <c r="C108" s="1050"/>
      <c r="D108" s="1050"/>
      <c r="E108" s="1050"/>
      <c r="F108" s="1051"/>
      <c r="G108" s="593" t="s">
        <v>185</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276</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5"/>
      <c r="AY108">
        <f>COUNTA($G$110,$AC$110)</f>
        <v>0</v>
      </c>
    </row>
    <row r="109" spans="1:51" ht="24.75" customHeight="1" x14ac:dyDescent="0.15">
      <c r="A109" s="1043"/>
      <c r="B109" s="1044"/>
      <c r="C109" s="1044"/>
      <c r="D109" s="1044"/>
      <c r="E109" s="1044"/>
      <c r="F109" s="1045"/>
      <c r="G109" s="814" t="s">
        <v>17</v>
      </c>
      <c r="H109" s="666"/>
      <c r="I109" s="666"/>
      <c r="J109" s="666"/>
      <c r="K109" s="666"/>
      <c r="L109" s="665" t="s">
        <v>18</v>
      </c>
      <c r="M109" s="666"/>
      <c r="N109" s="666"/>
      <c r="O109" s="666"/>
      <c r="P109" s="666"/>
      <c r="Q109" s="666"/>
      <c r="R109" s="666"/>
      <c r="S109" s="666"/>
      <c r="T109" s="666"/>
      <c r="U109" s="666"/>
      <c r="V109" s="666"/>
      <c r="W109" s="666"/>
      <c r="X109" s="667"/>
      <c r="Y109" s="651" t="s">
        <v>19</v>
      </c>
      <c r="Z109" s="652"/>
      <c r="AA109" s="652"/>
      <c r="AB109" s="800"/>
      <c r="AC109" s="814" t="s">
        <v>17</v>
      </c>
      <c r="AD109" s="666"/>
      <c r="AE109" s="666"/>
      <c r="AF109" s="666"/>
      <c r="AG109" s="666"/>
      <c r="AH109" s="665" t="s">
        <v>18</v>
      </c>
      <c r="AI109" s="666"/>
      <c r="AJ109" s="666"/>
      <c r="AK109" s="666"/>
      <c r="AL109" s="666"/>
      <c r="AM109" s="666"/>
      <c r="AN109" s="666"/>
      <c r="AO109" s="666"/>
      <c r="AP109" s="666"/>
      <c r="AQ109" s="666"/>
      <c r="AR109" s="666"/>
      <c r="AS109" s="666"/>
      <c r="AT109" s="667"/>
      <c r="AU109" s="651" t="s">
        <v>19</v>
      </c>
      <c r="AV109" s="652"/>
      <c r="AW109" s="652"/>
      <c r="AX109" s="653"/>
      <c r="AY109" s="34">
        <f>$AY$108</f>
        <v>0</v>
      </c>
    </row>
    <row r="110" spans="1:51" ht="24.75" customHeight="1" x14ac:dyDescent="0.15">
      <c r="A110" s="1043"/>
      <c r="B110" s="1044"/>
      <c r="C110" s="1044"/>
      <c r="D110" s="1044"/>
      <c r="E110" s="1044"/>
      <c r="F110" s="1045"/>
      <c r="G110" s="668"/>
      <c r="H110" s="669"/>
      <c r="I110" s="669"/>
      <c r="J110" s="669"/>
      <c r="K110" s="670"/>
      <c r="L110" s="662"/>
      <c r="M110" s="663"/>
      <c r="N110" s="663"/>
      <c r="O110" s="663"/>
      <c r="P110" s="663"/>
      <c r="Q110" s="663"/>
      <c r="R110" s="663"/>
      <c r="S110" s="663"/>
      <c r="T110" s="663"/>
      <c r="U110" s="663"/>
      <c r="V110" s="663"/>
      <c r="W110" s="663"/>
      <c r="X110" s="664"/>
      <c r="Y110" s="382"/>
      <c r="Z110" s="383"/>
      <c r="AA110" s="383"/>
      <c r="AB110" s="804"/>
      <c r="AC110" s="668"/>
      <c r="AD110" s="669"/>
      <c r="AE110" s="669"/>
      <c r="AF110" s="669"/>
      <c r="AG110" s="670"/>
      <c r="AH110" s="662"/>
      <c r="AI110" s="663"/>
      <c r="AJ110" s="663"/>
      <c r="AK110" s="663"/>
      <c r="AL110" s="663"/>
      <c r="AM110" s="663"/>
      <c r="AN110" s="663"/>
      <c r="AO110" s="663"/>
      <c r="AP110" s="663"/>
      <c r="AQ110" s="663"/>
      <c r="AR110" s="663"/>
      <c r="AS110" s="663"/>
      <c r="AT110" s="664"/>
      <c r="AU110" s="382"/>
      <c r="AV110" s="383"/>
      <c r="AW110" s="383"/>
      <c r="AX110" s="384"/>
      <c r="AY110" s="34">
        <f t="shared" ref="AY110:AY120" si="8">$AY$108</f>
        <v>0</v>
      </c>
    </row>
    <row r="111" spans="1:51" ht="24.75" customHeight="1" x14ac:dyDescent="0.15">
      <c r="A111" s="1043"/>
      <c r="B111" s="1044"/>
      <c r="C111" s="1044"/>
      <c r="D111" s="1044"/>
      <c r="E111" s="1044"/>
      <c r="F111" s="1045"/>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customHeight="1" x14ac:dyDescent="0.15">
      <c r="A112" s="1043"/>
      <c r="B112" s="1044"/>
      <c r="C112" s="1044"/>
      <c r="D112" s="1044"/>
      <c r="E112" s="1044"/>
      <c r="F112" s="1045"/>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customHeight="1" x14ac:dyDescent="0.15">
      <c r="A113" s="1043"/>
      <c r="B113" s="1044"/>
      <c r="C113" s="1044"/>
      <c r="D113" s="1044"/>
      <c r="E113" s="1044"/>
      <c r="F113" s="1045"/>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customHeight="1" x14ac:dyDescent="0.15">
      <c r="A114" s="1043"/>
      <c r="B114" s="1044"/>
      <c r="C114" s="1044"/>
      <c r="D114" s="1044"/>
      <c r="E114" s="1044"/>
      <c r="F114" s="1045"/>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customHeight="1" x14ac:dyDescent="0.15">
      <c r="A115" s="1043"/>
      <c r="B115" s="1044"/>
      <c r="C115" s="1044"/>
      <c r="D115" s="1044"/>
      <c r="E115" s="1044"/>
      <c r="F115" s="1045"/>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customHeight="1" x14ac:dyDescent="0.15">
      <c r="A116" s="1043"/>
      <c r="B116" s="1044"/>
      <c r="C116" s="1044"/>
      <c r="D116" s="1044"/>
      <c r="E116" s="1044"/>
      <c r="F116" s="1045"/>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customHeight="1" x14ac:dyDescent="0.15">
      <c r="A117" s="1043"/>
      <c r="B117" s="1044"/>
      <c r="C117" s="1044"/>
      <c r="D117" s="1044"/>
      <c r="E117" s="1044"/>
      <c r="F117" s="1045"/>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customHeight="1" x14ac:dyDescent="0.15">
      <c r="A118" s="1043"/>
      <c r="B118" s="1044"/>
      <c r="C118" s="1044"/>
      <c r="D118" s="1044"/>
      <c r="E118" s="1044"/>
      <c r="F118" s="1045"/>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customHeight="1" x14ac:dyDescent="0.15">
      <c r="A119" s="1043"/>
      <c r="B119" s="1044"/>
      <c r="C119" s="1044"/>
      <c r="D119" s="1044"/>
      <c r="E119" s="1044"/>
      <c r="F119" s="1045"/>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customHeight="1" thickBot="1" x14ac:dyDescent="0.2">
      <c r="A120" s="1043"/>
      <c r="B120" s="1044"/>
      <c r="C120" s="1044"/>
      <c r="D120" s="1044"/>
      <c r="E120" s="1044"/>
      <c r="F120" s="1045"/>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c r="AY120" s="34">
        <f t="shared" si="8"/>
        <v>0</v>
      </c>
    </row>
    <row r="121" spans="1:51" ht="30" customHeight="1" x14ac:dyDescent="0.15">
      <c r="A121" s="1043"/>
      <c r="B121" s="1044"/>
      <c r="C121" s="1044"/>
      <c r="D121" s="1044"/>
      <c r="E121" s="1044"/>
      <c r="F121" s="1045"/>
      <c r="G121" s="593" t="s">
        <v>277</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278</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5"/>
      <c r="AY121">
        <f>COUNTA($G$123,$AC$123)</f>
        <v>0</v>
      </c>
    </row>
    <row r="122" spans="1:51" ht="25.5" customHeight="1" x14ac:dyDescent="0.15">
      <c r="A122" s="1043"/>
      <c r="B122" s="1044"/>
      <c r="C122" s="1044"/>
      <c r="D122" s="1044"/>
      <c r="E122" s="1044"/>
      <c r="F122" s="1045"/>
      <c r="G122" s="814" t="s">
        <v>17</v>
      </c>
      <c r="H122" s="666"/>
      <c r="I122" s="666"/>
      <c r="J122" s="666"/>
      <c r="K122" s="666"/>
      <c r="L122" s="665" t="s">
        <v>18</v>
      </c>
      <c r="M122" s="666"/>
      <c r="N122" s="666"/>
      <c r="O122" s="666"/>
      <c r="P122" s="666"/>
      <c r="Q122" s="666"/>
      <c r="R122" s="666"/>
      <c r="S122" s="666"/>
      <c r="T122" s="666"/>
      <c r="U122" s="666"/>
      <c r="V122" s="666"/>
      <c r="W122" s="666"/>
      <c r="X122" s="667"/>
      <c r="Y122" s="651" t="s">
        <v>19</v>
      </c>
      <c r="Z122" s="652"/>
      <c r="AA122" s="652"/>
      <c r="AB122" s="800"/>
      <c r="AC122" s="814" t="s">
        <v>17</v>
      </c>
      <c r="AD122" s="666"/>
      <c r="AE122" s="666"/>
      <c r="AF122" s="666"/>
      <c r="AG122" s="666"/>
      <c r="AH122" s="665" t="s">
        <v>18</v>
      </c>
      <c r="AI122" s="666"/>
      <c r="AJ122" s="666"/>
      <c r="AK122" s="666"/>
      <c r="AL122" s="666"/>
      <c r="AM122" s="666"/>
      <c r="AN122" s="666"/>
      <c r="AO122" s="666"/>
      <c r="AP122" s="666"/>
      <c r="AQ122" s="666"/>
      <c r="AR122" s="666"/>
      <c r="AS122" s="666"/>
      <c r="AT122" s="667"/>
      <c r="AU122" s="651" t="s">
        <v>19</v>
      </c>
      <c r="AV122" s="652"/>
      <c r="AW122" s="652"/>
      <c r="AX122" s="653"/>
      <c r="AY122" s="34">
        <f>$AY$121</f>
        <v>0</v>
      </c>
    </row>
    <row r="123" spans="1:51" ht="24.75" customHeight="1" x14ac:dyDescent="0.15">
      <c r="A123" s="1043"/>
      <c r="B123" s="1044"/>
      <c r="C123" s="1044"/>
      <c r="D123" s="1044"/>
      <c r="E123" s="1044"/>
      <c r="F123" s="1045"/>
      <c r="G123" s="668"/>
      <c r="H123" s="669"/>
      <c r="I123" s="669"/>
      <c r="J123" s="669"/>
      <c r="K123" s="670"/>
      <c r="L123" s="662"/>
      <c r="M123" s="663"/>
      <c r="N123" s="663"/>
      <c r="O123" s="663"/>
      <c r="P123" s="663"/>
      <c r="Q123" s="663"/>
      <c r="R123" s="663"/>
      <c r="S123" s="663"/>
      <c r="T123" s="663"/>
      <c r="U123" s="663"/>
      <c r="V123" s="663"/>
      <c r="W123" s="663"/>
      <c r="X123" s="664"/>
      <c r="Y123" s="382"/>
      <c r="Z123" s="383"/>
      <c r="AA123" s="383"/>
      <c r="AB123" s="804"/>
      <c r="AC123" s="668"/>
      <c r="AD123" s="669"/>
      <c r="AE123" s="669"/>
      <c r="AF123" s="669"/>
      <c r="AG123" s="670"/>
      <c r="AH123" s="662"/>
      <c r="AI123" s="663"/>
      <c r="AJ123" s="663"/>
      <c r="AK123" s="663"/>
      <c r="AL123" s="663"/>
      <c r="AM123" s="663"/>
      <c r="AN123" s="663"/>
      <c r="AO123" s="663"/>
      <c r="AP123" s="663"/>
      <c r="AQ123" s="663"/>
      <c r="AR123" s="663"/>
      <c r="AS123" s="663"/>
      <c r="AT123" s="664"/>
      <c r="AU123" s="382"/>
      <c r="AV123" s="383"/>
      <c r="AW123" s="383"/>
      <c r="AX123" s="384"/>
      <c r="AY123" s="34">
        <f t="shared" ref="AY123:AY133" si="9">$AY$121</f>
        <v>0</v>
      </c>
    </row>
    <row r="124" spans="1:51" ht="24.75" customHeight="1" x14ac:dyDescent="0.15">
      <c r="A124" s="1043"/>
      <c r="B124" s="1044"/>
      <c r="C124" s="1044"/>
      <c r="D124" s="1044"/>
      <c r="E124" s="1044"/>
      <c r="F124" s="1045"/>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customHeight="1" x14ac:dyDescent="0.15">
      <c r="A125" s="1043"/>
      <c r="B125" s="1044"/>
      <c r="C125" s="1044"/>
      <c r="D125" s="1044"/>
      <c r="E125" s="1044"/>
      <c r="F125" s="1045"/>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customHeight="1" x14ac:dyDescent="0.15">
      <c r="A126" s="1043"/>
      <c r="B126" s="1044"/>
      <c r="C126" s="1044"/>
      <c r="D126" s="1044"/>
      <c r="E126" s="1044"/>
      <c r="F126" s="1045"/>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customHeight="1" x14ac:dyDescent="0.15">
      <c r="A127" s="1043"/>
      <c r="B127" s="1044"/>
      <c r="C127" s="1044"/>
      <c r="D127" s="1044"/>
      <c r="E127" s="1044"/>
      <c r="F127" s="1045"/>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customHeight="1" x14ac:dyDescent="0.15">
      <c r="A128" s="1043"/>
      <c r="B128" s="1044"/>
      <c r="C128" s="1044"/>
      <c r="D128" s="1044"/>
      <c r="E128" s="1044"/>
      <c r="F128" s="1045"/>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customHeight="1" x14ac:dyDescent="0.15">
      <c r="A129" s="1043"/>
      <c r="B129" s="1044"/>
      <c r="C129" s="1044"/>
      <c r="D129" s="1044"/>
      <c r="E129" s="1044"/>
      <c r="F129" s="1045"/>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customHeight="1" x14ac:dyDescent="0.15">
      <c r="A130" s="1043"/>
      <c r="B130" s="1044"/>
      <c r="C130" s="1044"/>
      <c r="D130" s="1044"/>
      <c r="E130" s="1044"/>
      <c r="F130" s="1045"/>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customHeight="1" x14ac:dyDescent="0.15">
      <c r="A131" s="1043"/>
      <c r="B131" s="1044"/>
      <c r="C131" s="1044"/>
      <c r="D131" s="1044"/>
      <c r="E131" s="1044"/>
      <c r="F131" s="1045"/>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customHeight="1" x14ac:dyDescent="0.15">
      <c r="A132" s="1043"/>
      <c r="B132" s="1044"/>
      <c r="C132" s="1044"/>
      <c r="D132" s="1044"/>
      <c r="E132" s="1044"/>
      <c r="F132" s="1045"/>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customHeight="1" thickBot="1" x14ac:dyDescent="0.2">
      <c r="A133" s="1043"/>
      <c r="B133" s="1044"/>
      <c r="C133" s="1044"/>
      <c r="D133" s="1044"/>
      <c r="E133" s="1044"/>
      <c r="F133" s="1045"/>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c r="AY133" s="34">
        <f t="shared" si="9"/>
        <v>0</v>
      </c>
    </row>
    <row r="134" spans="1:51" ht="30" customHeight="1" x14ac:dyDescent="0.15">
      <c r="A134" s="1043"/>
      <c r="B134" s="1044"/>
      <c r="C134" s="1044"/>
      <c r="D134" s="1044"/>
      <c r="E134" s="1044"/>
      <c r="F134" s="1045"/>
      <c r="G134" s="593" t="s">
        <v>279</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280</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5"/>
      <c r="AY134">
        <f>COUNTA($G$136,$AC$136)</f>
        <v>0</v>
      </c>
    </row>
    <row r="135" spans="1:51" ht="24.75" customHeight="1" x14ac:dyDescent="0.15">
      <c r="A135" s="1043"/>
      <c r="B135" s="1044"/>
      <c r="C135" s="1044"/>
      <c r="D135" s="1044"/>
      <c r="E135" s="1044"/>
      <c r="F135" s="1045"/>
      <c r="G135" s="814" t="s">
        <v>17</v>
      </c>
      <c r="H135" s="666"/>
      <c r="I135" s="666"/>
      <c r="J135" s="666"/>
      <c r="K135" s="666"/>
      <c r="L135" s="665" t="s">
        <v>18</v>
      </c>
      <c r="M135" s="666"/>
      <c r="N135" s="666"/>
      <c r="O135" s="666"/>
      <c r="P135" s="666"/>
      <c r="Q135" s="666"/>
      <c r="R135" s="666"/>
      <c r="S135" s="666"/>
      <c r="T135" s="666"/>
      <c r="U135" s="666"/>
      <c r="V135" s="666"/>
      <c r="W135" s="666"/>
      <c r="X135" s="667"/>
      <c r="Y135" s="651" t="s">
        <v>19</v>
      </c>
      <c r="Z135" s="652"/>
      <c r="AA135" s="652"/>
      <c r="AB135" s="800"/>
      <c r="AC135" s="814" t="s">
        <v>17</v>
      </c>
      <c r="AD135" s="666"/>
      <c r="AE135" s="666"/>
      <c r="AF135" s="666"/>
      <c r="AG135" s="666"/>
      <c r="AH135" s="665" t="s">
        <v>18</v>
      </c>
      <c r="AI135" s="666"/>
      <c r="AJ135" s="666"/>
      <c r="AK135" s="666"/>
      <c r="AL135" s="666"/>
      <c r="AM135" s="666"/>
      <c r="AN135" s="666"/>
      <c r="AO135" s="666"/>
      <c r="AP135" s="666"/>
      <c r="AQ135" s="666"/>
      <c r="AR135" s="666"/>
      <c r="AS135" s="666"/>
      <c r="AT135" s="667"/>
      <c r="AU135" s="651" t="s">
        <v>19</v>
      </c>
      <c r="AV135" s="652"/>
      <c r="AW135" s="652"/>
      <c r="AX135" s="653"/>
      <c r="AY135" s="34">
        <f>$AY$134</f>
        <v>0</v>
      </c>
    </row>
    <row r="136" spans="1:51" ht="24.75" customHeight="1" x14ac:dyDescent="0.15">
      <c r="A136" s="1043"/>
      <c r="B136" s="1044"/>
      <c r="C136" s="1044"/>
      <c r="D136" s="1044"/>
      <c r="E136" s="1044"/>
      <c r="F136" s="1045"/>
      <c r="G136" s="668"/>
      <c r="H136" s="669"/>
      <c r="I136" s="669"/>
      <c r="J136" s="669"/>
      <c r="K136" s="670"/>
      <c r="L136" s="662"/>
      <c r="M136" s="663"/>
      <c r="N136" s="663"/>
      <c r="O136" s="663"/>
      <c r="P136" s="663"/>
      <c r="Q136" s="663"/>
      <c r="R136" s="663"/>
      <c r="S136" s="663"/>
      <c r="T136" s="663"/>
      <c r="U136" s="663"/>
      <c r="V136" s="663"/>
      <c r="W136" s="663"/>
      <c r="X136" s="664"/>
      <c r="Y136" s="382"/>
      <c r="Z136" s="383"/>
      <c r="AA136" s="383"/>
      <c r="AB136" s="804"/>
      <c r="AC136" s="668"/>
      <c r="AD136" s="669"/>
      <c r="AE136" s="669"/>
      <c r="AF136" s="669"/>
      <c r="AG136" s="670"/>
      <c r="AH136" s="662"/>
      <c r="AI136" s="663"/>
      <c r="AJ136" s="663"/>
      <c r="AK136" s="663"/>
      <c r="AL136" s="663"/>
      <c r="AM136" s="663"/>
      <c r="AN136" s="663"/>
      <c r="AO136" s="663"/>
      <c r="AP136" s="663"/>
      <c r="AQ136" s="663"/>
      <c r="AR136" s="663"/>
      <c r="AS136" s="663"/>
      <c r="AT136" s="664"/>
      <c r="AU136" s="382"/>
      <c r="AV136" s="383"/>
      <c r="AW136" s="383"/>
      <c r="AX136" s="384"/>
      <c r="AY136" s="34">
        <f t="shared" ref="AY136:AY146" si="10">$AY$134</f>
        <v>0</v>
      </c>
    </row>
    <row r="137" spans="1:51" ht="24.75" customHeight="1" x14ac:dyDescent="0.15">
      <c r="A137" s="1043"/>
      <c r="B137" s="1044"/>
      <c r="C137" s="1044"/>
      <c r="D137" s="1044"/>
      <c r="E137" s="1044"/>
      <c r="F137" s="1045"/>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customHeight="1" x14ac:dyDescent="0.15">
      <c r="A138" s="1043"/>
      <c r="B138" s="1044"/>
      <c r="C138" s="1044"/>
      <c r="D138" s="1044"/>
      <c r="E138" s="1044"/>
      <c r="F138" s="1045"/>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customHeight="1" x14ac:dyDescent="0.15">
      <c r="A139" s="1043"/>
      <c r="B139" s="1044"/>
      <c r="C139" s="1044"/>
      <c r="D139" s="1044"/>
      <c r="E139" s="1044"/>
      <c r="F139" s="1045"/>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customHeight="1" x14ac:dyDescent="0.15">
      <c r="A140" s="1043"/>
      <c r="B140" s="1044"/>
      <c r="C140" s="1044"/>
      <c r="D140" s="1044"/>
      <c r="E140" s="1044"/>
      <c r="F140" s="1045"/>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customHeight="1" x14ac:dyDescent="0.15">
      <c r="A141" s="1043"/>
      <c r="B141" s="1044"/>
      <c r="C141" s="1044"/>
      <c r="D141" s="1044"/>
      <c r="E141" s="1044"/>
      <c r="F141" s="1045"/>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customHeight="1" x14ac:dyDescent="0.15">
      <c r="A142" s="1043"/>
      <c r="B142" s="1044"/>
      <c r="C142" s="1044"/>
      <c r="D142" s="1044"/>
      <c r="E142" s="1044"/>
      <c r="F142" s="1045"/>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customHeight="1" x14ac:dyDescent="0.15">
      <c r="A143" s="1043"/>
      <c r="B143" s="1044"/>
      <c r="C143" s="1044"/>
      <c r="D143" s="1044"/>
      <c r="E143" s="1044"/>
      <c r="F143" s="1045"/>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customHeight="1" x14ac:dyDescent="0.15">
      <c r="A144" s="1043"/>
      <c r="B144" s="1044"/>
      <c r="C144" s="1044"/>
      <c r="D144" s="1044"/>
      <c r="E144" s="1044"/>
      <c r="F144" s="1045"/>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customHeight="1" x14ac:dyDescent="0.15">
      <c r="A145" s="1043"/>
      <c r="B145" s="1044"/>
      <c r="C145" s="1044"/>
      <c r="D145" s="1044"/>
      <c r="E145" s="1044"/>
      <c r="F145" s="1045"/>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customHeight="1" thickBot="1" x14ac:dyDescent="0.2">
      <c r="A146" s="1043"/>
      <c r="B146" s="1044"/>
      <c r="C146" s="1044"/>
      <c r="D146" s="1044"/>
      <c r="E146" s="1044"/>
      <c r="F146" s="1045"/>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c r="AY146" s="34">
        <f t="shared" si="10"/>
        <v>0</v>
      </c>
    </row>
    <row r="147" spans="1:51" ht="30" customHeight="1" x14ac:dyDescent="0.15">
      <c r="A147" s="1043"/>
      <c r="B147" s="1044"/>
      <c r="C147" s="1044"/>
      <c r="D147" s="1044"/>
      <c r="E147" s="1044"/>
      <c r="F147" s="1045"/>
      <c r="G147" s="593" t="s">
        <v>281</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186</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5"/>
      <c r="AY147">
        <f>COUNTA($G$149,$AC$149)</f>
        <v>0</v>
      </c>
    </row>
    <row r="148" spans="1:51" ht="24.75" customHeight="1" x14ac:dyDescent="0.15">
      <c r="A148" s="1043"/>
      <c r="B148" s="1044"/>
      <c r="C148" s="1044"/>
      <c r="D148" s="1044"/>
      <c r="E148" s="1044"/>
      <c r="F148" s="1045"/>
      <c r="G148" s="814" t="s">
        <v>17</v>
      </c>
      <c r="H148" s="666"/>
      <c r="I148" s="666"/>
      <c r="J148" s="666"/>
      <c r="K148" s="666"/>
      <c r="L148" s="665" t="s">
        <v>18</v>
      </c>
      <c r="M148" s="666"/>
      <c r="N148" s="666"/>
      <c r="O148" s="666"/>
      <c r="P148" s="666"/>
      <c r="Q148" s="666"/>
      <c r="R148" s="666"/>
      <c r="S148" s="666"/>
      <c r="T148" s="666"/>
      <c r="U148" s="666"/>
      <c r="V148" s="666"/>
      <c r="W148" s="666"/>
      <c r="X148" s="667"/>
      <c r="Y148" s="651" t="s">
        <v>19</v>
      </c>
      <c r="Z148" s="652"/>
      <c r="AA148" s="652"/>
      <c r="AB148" s="800"/>
      <c r="AC148" s="814" t="s">
        <v>17</v>
      </c>
      <c r="AD148" s="666"/>
      <c r="AE148" s="666"/>
      <c r="AF148" s="666"/>
      <c r="AG148" s="666"/>
      <c r="AH148" s="665" t="s">
        <v>18</v>
      </c>
      <c r="AI148" s="666"/>
      <c r="AJ148" s="666"/>
      <c r="AK148" s="666"/>
      <c r="AL148" s="666"/>
      <c r="AM148" s="666"/>
      <c r="AN148" s="666"/>
      <c r="AO148" s="666"/>
      <c r="AP148" s="666"/>
      <c r="AQ148" s="666"/>
      <c r="AR148" s="666"/>
      <c r="AS148" s="666"/>
      <c r="AT148" s="667"/>
      <c r="AU148" s="651" t="s">
        <v>19</v>
      </c>
      <c r="AV148" s="652"/>
      <c r="AW148" s="652"/>
      <c r="AX148" s="653"/>
      <c r="AY148" s="34">
        <f>$AY$147</f>
        <v>0</v>
      </c>
    </row>
    <row r="149" spans="1:51" ht="24.75" customHeight="1" x14ac:dyDescent="0.15">
      <c r="A149" s="1043"/>
      <c r="B149" s="1044"/>
      <c r="C149" s="1044"/>
      <c r="D149" s="1044"/>
      <c r="E149" s="1044"/>
      <c r="F149" s="1045"/>
      <c r="G149" s="668"/>
      <c r="H149" s="669"/>
      <c r="I149" s="669"/>
      <c r="J149" s="669"/>
      <c r="K149" s="670"/>
      <c r="L149" s="662"/>
      <c r="M149" s="663"/>
      <c r="N149" s="663"/>
      <c r="O149" s="663"/>
      <c r="P149" s="663"/>
      <c r="Q149" s="663"/>
      <c r="R149" s="663"/>
      <c r="S149" s="663"/>
      <c r="T149" s="663"/>
      <c r="U149" s="663"/>
      <c r="V149" s="663"/>
      <c r="W149" s="663"/>
      <c r="X149" s="664"/>
      <c r="Y149" s="382"/>
      <c r="Z149" s="383"/>
      <c r="AA149" s="383"/>
      <c r="AB149" s="804"/>
      <c r="AC149" s="668"/>
      <c r="AD149" s="669"/>
      <c r="AE149" s="669"/>
      <c r="AF149" s="669"/>
      <c r="AG149" s="670"/>
      <c r="AH149" s="662"/>
      <c r="AI149" s="663"/>
      <c r="AJ149" s="663"/>
      <c r="AK149" s="663"/>
      <c r="AL149" s="663"/>
      <c r="AM149" s="663"/>
      <c r="AN149" s="663"/>
      <c r="AO149" s="663"/>
      <c r="AP149" s="663"/>
      <c r="AQ149" s="663"/>
      <c r="AR149" s="663"/>
      <c r="AS149" s="663"/>
      <c r="AT149" s="664"/>
      <c r="AU149" s="382"/>
      <c r="AV149" s="383"/>
      <c r="AW149" s="383"/>
      <c r="AX149" s="384"/>
      <c r="AY149" s="34">
        <f t="shared" ref="AY149:AY159" si="11">$AY$147</f>
        <v>0</v>
      </c>
    </row>
    <row r="150" spans="1:51" ht="24.75" customHeight="1" x14ac:dyDescent="0.15">
      <c r="A150" s="1043"/>
      <c r="B150" s="1044"/>
      <c r="C150" s="1044"/>
      <c r="D150" s="1044"/>
      <c r="E150" s="1044"/>
      <c r="F150" s="1045"/>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customHeight="1" x14ac:dyDescent="0.15">
      <c r="A151" s="1043"/>
      <c r="B151" s="1044"/>
      <c r="C151" s="1044"/>
      <c r="D151" s="1044"/>
      <c r="E151" s="1044"/>
      <c r="F151" s="1045"/>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customHeight="1" x14ac:dyDescent="0.15">
      <c r="A152" s="1043"/>
      <c r="B152" s="1044"/>
      <c r="C152" s="1044"/>
      <c r="D152" s="1044"/>
      <c r="E152" s="1044"/>
      <c r="F152" s="1045"/>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customHeight="1" x14ac:dyDescent="0.15">
      <c r="A153" s="1043"/>
      <c r="B153" s="1044"/>
      <c r="C153" s="1044"/>
      <c r="D153" s="1044"/>
      <c r="E153" s="1044"/>
      <c r="F153" s="1045"/>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customHeight="1" x14ac:dyDescent="0.15">
      <c r="A154" s="1043"/>
      <c r="B154" s="1044"/>
      <c r="C154" s="1044"/>
      <c r="D154" s="1044"/>
      <c r="E154" s="1044"/>
      <c r="F154" s="1045"/>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customHeight="1" x14ac:dyDescent="0.15">
      <c r="A155" s="1043"/>
      <c r="B155" s="1044"/>
      <c r="C155" s="1044"/>
      <c r="D155" s="1044"/>
      <c r="E155" s="1044"/>
      <c r="F155" s="1045"/>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customHeight="1" x14ac:dyDescent="0.15">
      <c r="A156" s="1043"/>
      <c r="B156" s="1044"/>
      <c r="C156" s="1044"/>
      <c r="D156" s="1044"/>
      <c r="E156" s="1044"/>
      <c r="F156" s="1045"/>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customHeight="1" x14ac:dyDescent="0.15">
      <c r="A157" s="1043"/>
      <c r="B157" s="1044"/>
      <c r="C157" s="1044"/>
      <c r="D157" s="1044"/>
      <c r="E157" s="1044"/>
      <c r="F157" s="1045"/>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customHeight="1" x14ac:dyDescent="0.15">
      <c r="A158" s="1043"/>
      <c r="B158" s="1044"/>
      <c r="C158" s="1044"/>
      <c r="D158" s="1044"/>
      <c r="E158" s="1044"/>
      <c r="F158" s="1045"/>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customHeight="1" thickBot="1" x14ac:dyDescent="0.2">
      <c r="A159" s="1046"/>
      <c r="B159" s="1047"/>
      <c r="C159" s="1047"/>
      <c r="D159" s="1047"/>
      <c r="E159" s="1047"/>
      <c r="F159" s="1048"/>
      <c r="G159" s="1031" t="s">
        <v>20</v>
      </c>
      <c r="H159" s="1032"/>
      <c r="I159" s="1032"/>
      <c r="J159" s="1032"/>
      <c r="K159" s="1032"/>
      <c r="L159" s="1033"/>
      <c r="M159" s="1034"/>
      <c r="N159" s="1034"/>
      <c r="O159" s="1034"/>
      <c r="P159" s="1034"/>
      <c r="Q159" s="1034"/>
      <c r="R159" s="1034"/>
      <c r="S159" s="1034"/>
      <c r="T159" s="1034"/>
      <c r="U159" s="1034"/>
      <c r="V159" s="1034"/>
      <c r="W159" s="1034"/>
      <c r="X159" s="1035"/>
      <c r="Y159" s="1036">
        <f>SUM(Y149:AB158)</f>
        <v>0</v>
      </c>
      <c r="Z159" s="1037"/>
      <c r="AA159" s="1037"/>
      <c r="AB159" s="1038"/>
      <c r="AC159" s="1031" t="s">
        <v>20</v>
      </c>
      <c r="AD159" s="1032"/>
      <c r="AE159" s="1032"/>
      <c r="AF159" s="1032"/>
      <c r="AG159" s="1032"/>
      <c r="AH159" s="1033"/>
      <c r="AI159" s="1034"/>
      <c r="AJ159" s="1034"/>
      <c r="AK159" s="1034"/>
      <c r="AL159" s="1034"/>
      <c r="AM159" s="1034"/>
      <c r="AN159" s="1034"/>
      <c r="AO159" s="1034"/>
      <c r="AP159" s="1034"/>
      <c r="AQ159" s="1034"/>
      <c r="AR159" s="1034"/>
      <c r="AS159" s="1034"/>
      <c r="AT159" s="1035"/>
      <c r="AU159" s="1036">
        <f>SUM(AU149:AX158)</f>
        <v>0</v>
      </c>
      <c r="AV159" s="1037"/>
      <c r="AW159" s="1037"/>
      <c r="AX159" s="1039"/>
      <c r="AY159" s="34">
        <f t="shared" si="11"/>
        <v>0</v>
      </c>
    </row>
    <row r="160" spans="1:51" s="37" customFormat="1" ht="24.75" customHeight="1" thickBot="1" x14ac:dyDescent="0.2"/>
    <row r="161" spans="1:51" ht="30" customHeight="1" x14ac:dyDescent="0.15">
      <c r="A161" s="1049" t="s">
        <v>28</v>
      </c>
      <c r="B161" s="1050"/>
      <c r="C161" s="1050"/>
      <c r="D161" s="1050"/>
      <c r="E161" s="1050"/>
      <c r="F161" s="1051"/>
      <c r="G161" s="593" t="s">
        <v>187</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282</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5"/>
      <c r="AY161">
        <f>COUNTA($G$163,$AC$163)</f>
        <v>0</v>
      </c>
    </row>
    <row r="162" spans="1:51" ht="24.75" customHeight="1" x14ac:dyDescent="0.15">
      <c r="A162" s="1043"/>
      <c r="B162" s="1044"/>
      <c r="C162" s="1044"/>
      <c r="D162" s="1044"/>
      <c r="E162" s="1044"/>
      <c r="F162" s="1045"/>
      <c r="G162" s="814" t="s">
        <v>17</v>
      </c>
      <c r="H162" s="666"/>
      <c r="I162" s="666"/>
      <c r="J162" s="666"/>
      <c r="K162" s="666"/>
      <c r="L162" s="665" t="s">
        <v>18</v>
      </c>
      <c r="M162" s="666"/>
      <c r="N162" s="666"/>
      <c r="O162" s="666"/>
      <c r="P162" s="666"/>
      <c r="Q162" s="666"/>
      <c r="R162" s="666"/>
      <c r="S162" s="666"/>
      <c r="T162" s="666"/>
      <c r="U162" s="666"/>
      <c r="V162" s="666"/>
      <c r="W162" s="666"/>
      <c r="X162" s="667"/>
      <c r="Y162" s="651" t="s">
        <v>19</v>
      </c>
      <c r="Z162" s="652"/>
      <c r="AA162" s="652"/>
      <c r="AB162" s="800"/>
      <c r="AC162" s="814" t="s">
        <v>17</v>
      </c>
      <c r="AD162" s="666"/>
      <c r="AE162" s="666"/>
      <c r="AF162" s="666"/>
      <c r="AG162" s="666"/>
      <c r="AH162" s="665" t="s">
        <v>18</v>
      </c>
      <c r="AI162" s="666"/>
      <c r="AJ162" s="666"/>
      <c r="AK162" s="666"/>
      <c r="AL162" s="666"/>
      <c r="AM162" s="666"/>
      <c r="AN162" s="666"/>
      <c r="AO162" s="666"/>
      <c r="AP162" s="666"/>
      <c r="AQ162" s="666"/>
      <c r="AR162" s="666"/>
      <c r="AS162" s="666"/>
      <c r="AT162" s="667"/>
      <c r="AU162" s="651" t="s">
        <v>19</v>
      </c>
      <c r="AV162" s="652"/>
      <c r="AW162" s="652"/>
      <c r="AX162" s="653"/>
      <c r="AY162" s="34">
        <f>$AY$161</f>
        <v>0</v>
      </c>
    </row>
    <row r="163" spans="1:51" ht="24.75" customHeight="1" x14ac:dyDescent="0.15">
      <c r="A163" s="1043"/>
      <c r="B163" s="1044"/>
      <c r="C163" s="1044"/>
      <c r="D163" s="1044"/>
      <c r="E163" s="1044"/>
      <c r="F163" s="1045"/>
      <c r="G163" s="668"/>
      <c r="H163" s="669"/>
      <c r="I163" s="669"/>
      <c r="J163" s="669"/>
      <c r="K163" s="670"/>
      <c r="L163" s="662"/>
      <c r="M163" s="663"/>
      <c r="N163" s="663"/>
      <c r="O163" s="663"/>
      <c r="P163" s="663"/>
      <c r="Q163" s="663"/>
      <c r="R163" s="663"/>
      <c r="S163" s="663"/>
      <c r="T163" s="663"/>
      <c r="U163" s="663"/>
      <c r="V163" s="663"/>
      <c r="W163" s="663"/>
      <c r="X163" s="664"/>
      <c r="Y163" s="382"/>
      <c r="Z163" s="383"/>
      <c r="AA163" s="383"/>
      <c r="AB163" s="804"/>
      <c r="AC163" s="668"/>
      <c r="AD163" s="669"/>
      <c r="AE163" s="669"/>
      <c r="AF163" s="669"/>
      <c r="AG163" s="670"/>
      <c r="AH163" s="662"/>
      <c r="AI163" s="663"/>
      <c r="AJ163" s="663"/>
      <c r="AK163" s="663"/>
      <c r="AL163" s="663"/>
      <c r="AM163" s="663"/>
      <c r="AN163" s="663"/>
      <c r="AO163" s="663"/>
      <c r="AP163" s="663"/>
      <c r="AQ163" s="663"/>
      <c r="AR163" s="663"/>
      <c r="AS163" s="663"/>
      <c r="AT163" s="664"/>
      <c r="AU163" s="382"/>
      <c r="AV163" s="383"/>
      <c r="AW163" s="383"/>
      <c r="AX163" s="384"/>
      <c r="AY163" s="34">
        <f t="shared" ref="AY163:AY173" si="12">$AY$161</f>
        <v>0</v>
      </c>
    </row>
    <row r="164" spans="1:51" ht="24.75" customHeight="1" x14ac:dyDescent="0.15">
      <c r="A164" s="1043"/>
      <c r="B164" s="1044"/>
      <c r="C164" s="1044"/>
      <c r="D164" s="1044"/>
      <c r="E164" s="1044"/>
      <c r="F164" s="1045"/>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customHeight="1" x14ac:dyDescent="0.15">
      <c r="A165" s="1043"/>
      <c r="B165" s="1044"/>
      <c r="C165" s="1044"/>
      <c r="D165" s="1044"/>
      <c r="E165" s="1044"/>
      <c r="F165" s="1045"/>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customHeight="1" x14ac:dyDescent="0.15">
      <c r="A166" s="1043"/>
      <c r="B166" s="1044"/>
      <c r="C166" s="1044"/>
      <c r="D166" s="1044"/>
      <c r="E166" s="1044"/>
      <c r="F166" s="1045"/>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customHeight="1" x14ac:dyDescent="0.15">
      <c r="A167" s="1043"/>
      <c r="B167" s="1044"/>
      <c r="C167" s="1044"/>
      <c r="D167" s="1044"/>
      <c r="E167" s="1044"/>
      <c r="F167" s="1045"/>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customHeight="1" x14ac:dyDescent="0.15">
      <c r="A168" s="1043"/>
      <c r="B168" s="1044"/>
      <c r="C168" s="1044"/>
      <c r="D168" s="1044"/>
      <c r="E168" s="1044"/>
      <c r="F168" s="1045"/>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customHeight="1" x14ac:dyDescent="0.15">
      <c r="A169" s="1043"/>
      <c r="B169" s="1044"/>
      <c r="C169" s="1044"/>
      <c r="D169" s="1044"/>
      <c r="E169" s="1044"/>
      <c r="F169" s="1045"/>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customHeight="1" x14ac:dyDescent="0.15">
      <c r="A170" s="1043"/>
      <c r="B170" s="1044"/>
      <c r="C170" s="1044"/>
      <c r="D170" s="1044"/>
      <c r="E170" s="1044"/>
      <c r="F170" s="1045"/>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customHeight="1" x14ac:dyDescent="0.15">
      <c r="A171" s="1043"/>
      <c r="B171" s="1044"/>
      <c r="C171" s="1044"/>
      <c r="D171" s="1044"/>
      <c r="E171" s="1044"/>
      <c r="F171" s="1045"/>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customHeight="1" x14ac:dyDescent="0.15">
      <c r="A172" s="1043"/>
      <c r="B172" s="1044"/>
      <c r="C172" s="1044"/>
      <c r="D172" s="1044"/>
      <c r="E172" s="1044"/>
      <c r="F172" s="1045"/>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customHeight="1" thickBot="1" x14ac:dyDescent="0.2">
      <c r="A173" s="1043"/>
      <c r="B173" s="1044"/>
      <c r="C173" s="1044"/>
      <c r="D173" s="1044"/>
      <c r="E173" s="1044"/>
      <c r="F173" s="1045"/>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c r="AY173" s="34">
        <f t="shared" si="12"/>
        <v>0</v>
      </c>
    </row>
    <row r="174" spans="1:51" ht="30" customHeight="1" x14ac:dyDescent="0.15">
      <c r="A174" s="1043"/>
      <c r="B174" s="1044"/>
      <c r="C174" s="1044"/>
      <c r="D174" s="1044"/>
      <c r="E174" s="1044"/>
      <c r="F174" s="1045"/>
      <c r="G174" s="593" t="s">
        <v>283</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284</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5"/>
      <c r="AY174">
        <f>COUNTA($G$176,$AC$176)</f>
        <v>0</v>
      </c>
    </row>
    <row r="175" spans="1:51" ht="25.5" customHeight="1" x14ac:dyDescent="0.15">
      <c r="A175" s="1043"/>
      <c r="B175" s="1044"/>
      <c r="C175" s="1044"/>
      <c r="D175" s="1044"/>
      <c r="E175" s="1044"/>
      <c r="F175" s="1045"/>
      <c r="G175" s="814" t="s">
        <v>17</v>
      </c>
      <c r="H175" s="666"/>
      <c r="I175" s="666"/>
      <c r="J175" s="666"/>
      <c r="K175" s="666"/>
      <c r="L175" s="665" t="s">
        <v>18</v>
      </c>
      <c r="M175" s="666"/>
      <c r="N175" s="666"/>
      <c r="O175" s="666"/>
      <c r="P175" s="666"/>
      <c r="Q175" s="666"/>
      <c r="R175" s="666"/>
      <c r="S175" s="666"/>
      <c r="T175" s="666"/>
      <c r="U175" s="666"/>
      <c r="V175" s="666"/>
      <c r="W175" s="666"/>
      <c r="X175" s="667"/>
      <c r="Y175" s="651" t="s">
        <v>19</v>
      </c>
      <c r="Z175" s="652"/>
      <c r="AA175" s="652"/>
      <c r="AB175" s="800"/>
      <c r="AC175" s="814" t="s">
        <v>17</v>
      </c>
      <c r="AD175" s="666"/>
      <c r="AE175" s="666"/>
      <c r="AF175" s="666"/>
      <c r="AG175" s="666"/>
      <c r="AH175" s="665" t="s">
        <v>18</v>
      </c>
      <c r="AI175" s="666"/>
      <c r="AJ175" s="666"/>
      <c r="AK175" s="666"/>
      <c r="AL175" s="666"/>
      <c r="AM175" s="666"/>
      <c r="AN175" s="666"/>
      <c r="AO175" s="666"/>
      <c r="AP175" s="666"/>
      <c r="AQ175" s="666"/>
      <c r="AR175" s="666"/>
      <c r="AS175" s="666"/>
      <c r="AT175" s="667"/>
      <c r="AU175" s="651" t="s">
        <v>19</v>
      </c>
      <c r="AV175" s="652"/>
      <c r="AW175" s="652"/>
      <c r="AX175" s="653"/>
      <c r="AY175" s="34">
        <f>$AY$174</f>
        <v>0</v>
      </c>
    </row>
    <row r="176" spans="1:51" ht="24.75" customHeight="1" x14ac:dyDescent="0.15">
      <c r="A176" s="1043"/>
      <c r="B176" s="1044"/>
      <c r="C176" s="1044"/>
      <c r="D176" s="1044"/>
      <c r="E176" s="1044"/>
      <c r="F176" s="1045"/>
      <c r="G176" s="668"/>
      <c r="H176" s="669"/>
      <c r="I176" s="669"/>
      <c r="J176" s="669"/>
      <c r="K176" s="670"/>
      <c r="L176" s="662"/>
      <c r="M176" s="663"/>
      <c r="N176" s="663"/>
      <c r="O176" s="663"/>
      <c r="P176" s="663"/>
      <c r="Q176" s="663"/>
      <c r="R176" s="663"/>
      <c r="S176" s="663"/>
      <c r="T176" s="663"/>
      <c r="U176" s="663"/>
      <c r="V176" s="663"/>
      <c r="W176" s="663"/>
      <c r="X176" s="664"/>
      <c r="Y176" s="382"/>
      <c r="Z176" s="383"/>
      <c r="AA176" s="383"/>
      <c r="AB176" s="804"/>
      <c r="AC176" s="668"/>
      <c r="AD176" s="669"/>
      <c r="AE176" s="669"/>
      <c r="AF176" s="669"/>
      <c r="AG176" s="670"/>
      <c r="AH176" s="662"/>
      <c r="AI176" s="663"/>
      <c r="AJ176" s="663"/>
      <c r="AK176" s="663"/>
      <c r="AL176" s="663"/>
      <c r="AM176" s="663"/>
      <c r="AN176" s="663"/>
      <c r="AO176" s="663"/>
      <c r="AP176" s="663"/>
      <c r="AQ176" s="663"/>
      <c r="AR176" s="663"/>
      <c r="AS176" s="663"/>
      <c r="AT176" s="664"/>
      <c r="AU176" s="382"/>
      <c r="AV176" s="383"/>
      <c r="AW176" s="383"/>
      <c r="AX176" s="384"/>
      <c r="AY176" s="34">
        <f t="shared" ref="AY176:AY186" si="13">$AY$174</f>
        <v>0</v>
      </c>
    </row>
    <row r="177" spans="1:51" ht="24.75" customHeight="1" x14ac:dyDescent="0.15">
      <c r="A177" s="1043"/>
      <c r="B177" s="1044"/>
      <c r="C177" s="1044"/>
      <c r="D177" s="1044"/>
      <c r="E177" s="1044"/>
      <c r="F177" s="1045"/>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customHeight="1" x14ac:dyDescent="0.15">
      <c r="A178" s="1043"/>
      <c r="B178" s="1044"/>
      <c r="C178" s="1044"/>
      <c r="D178" s="1044"/>
      <c r="E178" s="1044"/>
      <c r="F178" s="1045"/>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customHeight="1" x14ac:dyDescent="0.15">
      <c r="A179" s="1043"/>
      <c r="B179" s="1044"/>
      <c r="C179" s="1044"/>
      <c r="D179" s="1044"/>
      <c r="E179" s="1044"/>
      <c r="F179" s="1045"/>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customHeight="1" x14ac:dyDescent="0.15">
      <c r="A180" s="1043"/>
      <c r="B180" s="1044"/>
      <c r="C180" s="1044"/>
      <c r="D180" s="1044"/>
      <c r="E180" s="1044"/>
      <c r="F180" s="1045"/>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customHeight="1" x14ac:dyDescent="0.15">
      <c r="A181" s="1043"/>
      <c r="B181" s="1044"/>
      <c r="C181" s="1044"/>
      <c r="D181" s="1044"/>
      <c r="E181" s="1044"/>
      <c r="F181" s="1045"/>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customHeight="1" x14ac:dyDescent="0.15">
      <c r="A182" s="1043"/>
      <c r="B182" s="1044"/>
      <c r="C182" s="1044"/>
      <c r="D182" s="1044"/>
      <c r="E182" s="1044"/>
      <c r="F182" s="1045"/>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customHeight="1" x14ac:dyDescent="0.15">
      <c r="A183" s="1043"/>
      <c r="B183" s="1044"/>
      <c r="C183" s="1044"/>
      <c r="D183" s="1044"/>
      <c r="E183" s="1044"/>
      <c r="F183" s="1045"/>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customHeight="1" x14ac:dyDescent="0.15">
      <c r="A184" s="1043"/>
      <c r="B184" s="1044"/>
      <c r="C184" s="1044"/>
      <c r="D184" s="1044"/>
      <c r="E184" s="1044"/>
      <c r="F184" s="1045"/>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customHeight="1" x14ac:dyDescent="0.15">
      <c r="A185" s="1043"/>
      <c r="B185" s="1044"/>
      <c r="C185" s="1044"/>
      <c r="D185" s="1044"/>
      <c r="E185" s="1044"/>
      <c r="F185" s="1045"/>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customHeight="1" thickBot="1" x14ac:dyDescent="0.2">
      <c r="A186" s="1043"/>
      <c r="B186" s="1044"/>
      <c r="C186" s="1044"/>
      <c r="D186" s="1044"/>
      <c r="E186" s="1044"/>
      <c r="F186" s="1045"/>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c r="AY186" s="34">
        <f t="shared" si="13"/>
        <v>0</v>
      </c>
    </row>
    <row r="187" spans="1:51" ht="30" customHeight="1" x14ac:dyDescent="0.15">
      <c r="A187" s="1043"/>
      <c r="B187" s="1044"/>
      <c r="C187" s="1044"/>
      <c r="D187" s="1044"/>
      <c r="E187" s="1044"/>
      <c r="F187" s="1045"/>
      <c r="G187" s="593" t="s">
        <v>286</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285</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5"/>
      <c r="AY187">
        <f>COUNTA($G$189,$AC$189)</f>
        <v>0</v>
      </c>
    </row>
    <row r="188" spans="1:51" ht="24.75" customHeight="1" x14ac:dyDescent="0.15">
      <c r="A188" s="1043"/>
      <c r="B188" s="1044"/>
      <c r="C188" s="1044"/>
      <c r="D188" s="1044"/>
      <c r="E188" s="1044"/>
      <c r="F188" s="1045"/>
      <c r="G188" s="814" t="s">
        <v>17</v>
      </c>
      <c r="H188" s="666"/>
      <c r="I188" s="666"/>
      <c r="J188" s="666"/>
      <c r="K188" s="666"/>
      <c r="L188" s="665" t="s">
        <v>18</v>
      </c>
      <c r="M188" s="666"/>
      <c r="N188" s="666"/>
      <c r="O188" s="666"/>
      <c r="P188" s="666"/>
      <c r="Q188" s="666"/>
      <c r="R188" s="666"/>
      <c r="S188" s="666"/>
      <c r="T188" s="666"/>
      <c r="U188" s="666"/>
      <c r="V188" s="666"/>
      <c r="W188" s="666"/>
      <c r="X188" s="667"/>
      <c r="Y188" s="651" t="s">
        <v>19</v>
      </c>
      <c r="Z188" s="652"/>
      <c r="AA188" s="652"/>
      <c r="AB188" s="800"/>
      <c r="AC188" s="814" t="s">
        <v>17</v>
      </c>
      <c r="AD188" s="666"/>
      <c r="AE188" s="666"/>
      <c r="AF188" s="666"/>
      <c r="AG188" s="666"/>
      <c r="AH188" s="665" t="s">
        <v>18</v>
      </c>
      <c r="AI188" s="666"/>
      <c r="AJ188" s="666"/>
      <c r="AK188" s="666"/>
      <c r="AL188" s="666"/>
      <c r="AM188" s="666"/>
      <c r="AN188" s="666"/>
      <c r="AO188" s="666"/>
      <c r="AP188" s="666"/>
      <c r="AQ188" s="666"/>
      <c r="AR188" s="666"/>
      <c r="AS188" s="666"/>
      <c r="AT188" s="667"/>
      <c r="AU188" s="651" t="s">
        <v>19</v>
      </c>
      <c r="AV188" s="652"/>
      <c r="AW188" s="652"/>
      <c r="AX188" s="653"/>
      <c r="AY188" s="34">
        <f>$AY$187</f>
        <v>0</v>
      </c>
    </row>
    <row r="189" spans="1:51" ht="24.75" customHeight="1" x14ac:dyDescent="0.15">
      <c r="A189" s="1043"/>
      <c r="B189" s="1044"/>
      <c r="C189" s="1044"/>
      <c r="D189" s="1044"/>
      <c r="E189" s="1044"/>
      <c r="F189" s="1045"/>
      <c r="G189" s="668"/>
      <c r="H189" s="669"/>
      <c r="I189" s="669"/>
      <c r="J189" s="669"/>
      <c r="K189" s="670"/>
      <c r="L189" s="662"/>
      <c r="M189" s="663"/>
      <c r="N189" s="663"/>
      <c r="O189" s="663"/>
      <c r="P189" s="663"/>
      <c r="Q189" s="663"/>
      <c r="R189" s="663"/>
      <c r="S189" s="663"/>
      <c r="T189" s="663"/>
      <c r="U189" s="663"/>
      <c r="V189" s="663"/>
      <c r="W189" s="663"/>
      <c r="X189" s="664"/>
      <c r="Y189" s="382"/>
      <c r="Z189" s="383"/>
      <c r="AA189" s="383"/>
      <c r="AB189" s="804"/>
      <c r="AC189" s="668"/>
      <c r="AD189" s="669"/>
      <c r="AE189" s="669"/>
      <c r="AF189" s="669"/>
      <c r="AG189" s="670"/>
      <c r="AH189" s="662"/>
      <c r="AI189" s="663"/>
      <c r="AJ189" s="663"/>
      <c r="AK189" s="663"/>
      <c r="AL189" s="663"/>
      <c r="AM189" s="663"/>
      <c r="AN189" s="663"/>
      <c r="AO189" s="663"/>
      <c r="AP189" s="663"/>
      <c r="AQ189" s="663"/>
      <c r="AR189" s="663"/>
      <c r="AS189" s="663"/>
      <c r="AT189" s="664"/>
      <c r="AU189" s="382"/>
      <c r="AV189" s="383"/>
      <c r="AW189" s="383"/>
      <c r="AX189" s="384"/>
      <c r="AY189" s="34">
        <f t="shared" ref="AY189:AY199" si="14">$AY$187</f>
        <v>0</v>
      </c>
    </row>
    <row r="190" spans="1:51" ht="24.75" customHeight="1" x14ac:dyDescent="0.15">
      <c r="A190" s="1043"/>
      <c r="B190" s="1044"/>
      <c r="C190" s="1044"/>
      <c r="D190" s="1044"/>
      <c r="E190" s="1044"/>
      <c r="F190" s="1045"/>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customHeight="1" x14ac:dyDescent="0.15">
      <c r="A191" s="1043"/>
      <c r="B191" s="1044"/>
      <c r="C191" s="1044"/>
      <c r="D191" s="1044"/>
      <c r="E191" s="1044"/>
      <c r="F191" s="1045"/>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customHeight="1" x14ac:dyDescent="0.15">
      <c r="A192" s="1043"/>
      <c r="B192" s="1044"/>
      <c r="C192" s="1044"/>
      <c r="D192" s="1044"/>
      <c r="E192" s="1044"/>
      <c r="F192" s="1045"/>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customHeight="1" x14ac:dyDescent="0.15">
      <c r="A193" s="1043"/>
      <c r="B193" s="1044"/>
      <c r="C193" s="1044"/>
      <c r="D193" s="1044"/>
      <c r="E193" s="1044"/>
      <c r="F193" s="1045"/>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customHeight="1" x14ac:dyDescent="0.15">
      <c r="A194" s="1043"/>
      <c r="B194" s="1044"/>
      <c r="C194" s="1044"/>
      <c r="D194" s="1044"/>
      <c r="E194" s="1044"/>
      <c r="F194" s="1045"/>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customHeight="1" x14ac:dyDescent="0.15">
      <c r="A195" s="1043"/>
      <c r="B195" s="1044"/>
      <c r="C195" s="1044"/>
      <c r="D195" s="1044"/>
      <c r="E195" s="1044"/>
      <c r="F195" s="1045"/>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customHeight="1" x14ac:dyDescent="0.15">
      <c r="A196" s="1043"/>
      <c r="B196" s="1044"/>
      <c r="C196" s="1044"/>
      <c r="D196" s="1044"/>
      <c r="E196" s="1044"/>
      <c r="F196" s="1045"/>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customHeight="1" x14ac:dyDescent="0.15">
      <c r="A197" s="1043"/>
      <c r="B197" s="1044"/>
      <c r="C197" s="1044"/>
      <c r="D197" s="1044"/>
      <c r="E197" s="1044"/>
      <c r="F197" s="1045"/>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customHeight="1" x14ac:dyDescent="0.15">
      <c r="A198" s="1043"/>
      <c r="B198" s="1044"/>
      <c r="C198" s="1044"/>
      <c r="D198" s="1044"/>
      <c r="E198" s="1044"/>
      <c r="F198" s="1045"/>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customHeight="1" thickBot="1" x14ac:dyDescent="0.2">
      <c r="A199" s="1043"/>
      <c r="B199" s="1044"/>
      <c r="C199" s="1044"/>
      <c r="D199" s="1044"/>
      <c r="E199" s="1044"/>
      <c r="F199" s="1045"/>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c r="AY199" s="34">
        <f t="shared" si="14"/>
        <v>0</v>
      </c>
    </row>
    <row r="200" spans="1:51" ht="30" customHeight="1" x14ac:dyDescent="0.15">
      <c r="A200" s="1043"/>
      <c r="B200" s="1044"/>
      <c r="C200" s="1044"/>
      <c r="D200" s="1044"/>
      <c r="E200" s="1044"/>
      <c r="F200" s="1045"/>
      <c r="G200" s="593" t="s">
        <v>287</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188</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5"/>
      <c r="AY200">
        <f>COUNTA($G$202,$AC$202)</f>
        <v>0</v>
      </c>
    </row>
    <row r="201" spans="1:51" ht="24.75" customHeight="1" x14ac:dyDescent="0.15">
      <c r="A201" s="1043"/>
      <c r="B201" s="1044"/>
      <c r="C201" s="1044"/>
      <c r="D201" s="1044"/>
      <c r="E201" s="1044"/>
      <c r="F201" s="1045"/>
      <c r="G201" s="814" t="s">
        <v>17</v>
      </c>
      <c r="H201" s="666"/>
      <c r="I201" s="666"/>
      <c r="J201" s="666"/>
      <c r="K201" s="666"/>
      <c r="L201" s="665" t="s">
        <v>18</v>
      </c>
      <c r="M201" s="666"/>
      <c r="N201" s="666"/>
      <c r="O201" s="666"/>
      <c r="P201" s="666"/>
      <c r="Q201" s="666"/>
      <c r="R201" s="666"/>
      <c r="S201" s="666"/>
      <c r="T201" s="666"/>
      <c r="U201" s="666"/>
      <c r="V201" s="666"/>
      <c r="W201" s="666"/>
      <c r="X201" s="667"/>
      <c r="Y201" s="651" t="s">
        <v>19</v>
      </c>
      <c r="Z201" s="652"/>
      <c r="AA201" s="652"/>
      <c r="AB201" s="800"/>
      <c r="AC201" s="814" t="s">
        <v>17</v>
      </c>
      <c r="AD201" s="666"/>
      <c r="AE201" s="666"/>
      <c r="AF201" s="666"/>
      <c r="AG201" s="666"/>
      <c r="AH201" s="665" t="s">
        <v>18</v>
      </c>
      <c r="AI201" s="666"/>
      <c r="AJ201" s="666"/>
      <c r="AK201" s="666"/>
      <c r="AL201" s="666"/>
      <c r="AM201" s="666"/>
      <c r="AN201" s="666"/>
      <c r="AO201" s="666"/>
      <c r="AP201" s="666"/>
      <c r="AQ201" s="666"/>
      <c r="AR201" s="666"/>
      <c r="AS201" s="666"/>
      <c r="AT201" s="667"/>
      <c r="AU201" s="651" t="s">
        <v>19</v>
      </c>
      <c r="AV201" s="652"/>
      <c r="AW201" s="652"/>
      <c r="AX201" s="653"/>
      <c r="AY201" s="34">
        <f>$AY$200</f>
        <v>0</v>
      </c>
    </row>
    <row r="202" spans="1:51" ht="24.75" customHeight="1" x14ac:dyDescent="0.15">
      <c r="A202" s="1043"/>
      <c r="B202" s="1044"/>
      <c r="C202" s="1044"/>
      <c r="D202" s="1044"/>
      <c r="E202" s="1044"/>
      <c r="F202" s="1045"/>
      <c r="G202" s="668"/>
      <c r="H202" s="669"/>
      <c r="I202" s="669"/>
      <c r="J202" s="669"/>
      <c r="K202" s="670"/>
      <c r="L202" s="662"/>
      <c r="M202" s="663"/>
      <c r="N202" s="663"/>
      <c r="O202" s="663"/>
      <c r="P202" s="663"/>
      <c r="Q202" s="663"/>
      <c r="R202" s="663"/>
      <c r="S202" s="663"/>
      <c r="T202" s="663"/>
      <c r="U202" s="663"/>
      <c r="V202" s="663"/>
      <c r="W202" s="663"/>
      <c r="X202" s="664"/>
      <c r="Y202" s="382"/>
      <c r="Z202" s="383"/>
      <c r="AA202" s="383"/>
      <c r="AB202" s="804"/>
      <c r="AC202" s="668"/>
      <c r="AD202" s="669"/>
      <c r="AE202" s="669"/>
      <c r="AF202" s="669"/>
      <c r="AG202" s="670"/>
      <c r="AH202" s="662"/>
      <c r="AI202" s="663"/>
      <c r="AJ202" s="663"/>
      <c r="AK202" s="663"/>
      <c r="AL202" s="663"/>
      <c r="AM202" s="663"/>
      <c r="AN202" s="663"/>
      <c r="AO202" s="663"/>
      <c r="AP202" s="663"/>
      <c r="AQ202" s="663"/>
      <c r="AR202" s="663"/>
      <c r="AS202" s="663"/>
      <c r="AT202" s="664"/>
      <c r="AU202" s="382"/>
      <c r="AV202" s="383"/>
      <c r="AW202" s="383"/>
      <c r="AX202" s="384"/>
      <c r="AY202" s="34">
        <f t="shared" ref="AY202:AY212" si="15">$AY$200</f>
        <v>0</v>
      </c>
    </row>
    <row r="203" spans="1:51" ht="24.75" customHeight="1" x14ac:dyDescent="0.15">
      <c r="A203" s="1043"/>
      <c r="B203" s="1044"/>
      <c r="C203" s="1044"/>
      <c r="D203" s="1044"/>
      <c r="E203" s="1044"/>
      <c r="F203" s="1045"/>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customHeight="1" x14ac:dyDescent="0.15">
      <c r="A204" s="1043"/>
      <c r="B204" s="1044"/>
      <c r="C204" s="1044"/>
      <c r="D204" s="1044"/>
      <c r="E204" s="1044"/>
      <c r="F204" s="1045"/>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customHeight="1" x14ac:dyDescent="0.15">
      <c r="A205" s="1043"/>
      <c r="B205" s="1044"/>
      <c r="C205" s="1044"/>
      <c r="D205" s="1044"/>
      <c r="E205" s="1044"/>
      <c r="F205" s="1045"/>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customHeight="1" x14ac:dyDescent="0.15">
      <c r="A206" s="1043"/>
      <c r="B206" s="1044"/>
      <c r="C206" s="1044"/>
      <c r="D206" s="1044"/>
      <c r="E206" s="1044"/>
      <c r="F206" s="1045"/>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customHeight="1" x14ac:dyDescent="0.15">
      <c r="A207" s="1043"/>
      <c r="B207" s="1044"/>
      <c r="C207" s="1044"/>
      <c r="D207" s="1044"/>
      <c r="E207" s="1044"/>
      <c r="F207" s="1045"/>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customHeight="1" x14ac:dyDescent="0.15">
      <c r="A208" s="1043"/>
      <c r="B208" s="1044"/>
      <c r="C208" s="1044"/>
      <c r="D208" s="1044"/>
      <c r="E208" s="1044"/>
      <c r="F208" s="1045"/>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customHeight="1" x14ac:dyDescent="0.15">
      <c r="A209" s="1043"/>
      <c r="B209" s="1044"/>
      <c r="C209" s="1044"/>
      <c r="D209" s="1044"/>
      <c r="E209" s="1044"/>
      <c r="F209" s="1045"/>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customHeight="1" x14ac:dyDescent="0.15">
      <c r="A210" s="1043"/>
      <c r="B210" s="1044"/>
      <c r="C210" s="1044"/>
      <c r="D210" s="1044"/>
      <c r="E210" s="1044"/>
      <c r="F210" s="1045"/>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customHeight="1" x14ac:dyDescent="0.15">
      <c r="A211" s="1043"/>
      <c r="B211" s="1044"/>
      <c r="C211" s="1044"/>
      <c r="D211" s="1044"/>
      <c r="E211" s="1044"/>
      <c r="F211" s="1045"/>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customHeight="1" thickBot="1" x14ac:dyDescent="0.2">
      <c r="A212" s="1046"/>
      <c r="B212" s="1047"/>
      <c r="C212" s="1047"/>
      <c r="D212" s="1047"/>
      <c r="E212" s="1047"/>
      <c r="F212" s="1048"/>
      <c r="G212" s="1031" t="s">
        <v>20</v>
      </c>
      <c r="H212" s="1032"/>
      <c r="I212" s="1032"/>
      <c r="J212" s="1032"/>
      <c r="K212" s="1032"/>
      <c r="L212" s="1033"/>
      <c r="M212" s="1034"/>
      <c r="N212" s="1034"/>
      <c r="O212" s="1034"/>
      <c r="P212" s="1034"/>
      <c r="Q212" s="1034"/>
      <c r="R212" s="1034"/>
      <c r="S212" s="1034"/>
      <c r="T212" s="1034"/>
      <c r="U212" s="1034"/>
      <c r="V212" s="1034"/>
      <c r="W212" s="1034"/>
      <c r="X212" s="1035"/>
      <c r="Y212" s="1036">
        <f>SUM(Y202:AB211)</f>
        <v>0</v>
      </c>
      <c r="Z212" s="1037"/>
      <c r="AA212" s="1037"/>
      <c r="AB212" s="1038"/>
      <c r="AC212" s="1031" t="s">
        <v>20</v>
      </c>
      <c r="AD212" s="1032"/>
      <c r="AE212" s="1032"/>
      <c r="AF212" s="1032"/>
      <c r="AG212" s="1032"/>
      <c r="AH212" s="1033"/>
      <c r="AI212" s="1034"/>
      <c r="AJ212" s="1034"/>
      <c r="AK212" s="1034"/>
      <c r="AL212" s="1034"/>
      <c r="AM212" s="1034"/>
      <c r="AN212" s="1034"/>
      <c r="AO212" s="1034"/>
      <c r="AP212" s="1034"/>
      <c r="AQ212" s="1034"/>
      <c r="AR212" s="1034"/>
      <c r="AS212" s="1034"/>
      <c r="AT212" s="1035"/>
      <c r="AU212" s="1036">
        <f>SUM(AU202:AX211)</f>
        <v>0</v>
      </c>
      <c r="AV212" s="1037"/>
      <c r="AW212" s="1037"/>
      <c r="AX212" s="1039"/>
      <c r="AY212" s="34">
        <f t="shared" si="15"/>
        <v>0</v>
      </c>
    </row>
    <row r="213" spans="1:51" s="37" customFormat="1" ht="24.75" customHeight="1" thickBot="1" x14ac:dyDescent="0.2"/>
    <row r="214" spans="1:51" ht="30" customHeight="1" x14ac:dyDescent="0.15">
      <c r="A214" s="1040" t="s">
        <v>28</v>
      </c>
      <c r="B214" s="1041"/>
      <c r="C214" s="1041"/>
      <c r="D214" s="1041"/>
      <c r="E214" s="1041"/>
      <c r="F214" s="1042"/>
      <c r="G214" s="593" t="s">
        <v>189</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288</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5"/>
      <c r="AY214">
        <f>COUNTA($G$216,$AC$216)</f>
        <v>0</v>
      </c>
    </row>
    <row r="215" spans="1:51" ht="24.75" customHeight="1" x14ac:dyDescent="0.15">
      <c r="A215" s="1043"/>
      <c r="B215" s="1044"/>
      <c r="C215" s="1044"/>
      <c r="D215" s="1044"/>
      <c r="E215" s="1044"/>
      <c r="F215" s="1045"/>
      <c r="G215" s="814" t="s">
        <v>17</v>
      </c>
      <c r="H215" s="666"/>
      <c r="I215" s="666"/>
      <c r="J215" s="666"/>
      <c r="K215" s="666"/>
      <c r="L215" s="665" t="s">
        <v>18</v>
      </c>
      <c r="M215" s="666"/>
      <c r="N215" s="666"/>
      <c r="O215" s="666"/>
      <c r="P215" s="666"/>
      <c r="Q215" s="666"/>
      <c r="R215" s="666"/>
      <c r="S215" s="666"/>
      <c r="T215" s="666"/>
      <c r="U215" s="666"/>
      <c r="V215" s="666"/>
      <c r="W215" s="666"/>
      <c r="X215" s="667"/>
      <c r="Y215" s="651" t="s">
        <v>19</v>
      </c>
      <c r="Z215" s="652"/>
      <c r="AA215" s="652"/>
      <c r="AB215" s="800"/>
      <c r="AC215" s="814" t="s">
        <v>17</v>
      </c>
      <c r="AD215" s="666"/>
      <c r="AE215" s="666"/>
      <c r="AF215" s="666"/>
      <c r="AG215" s="666"/>
      <c r="AH215" s="665" t="s">
        <v>18</v>
      </c>
      <c r="AI215" s="666"/>
      <c r="AJ215" s="666"/>
      <c r="AK215" s="666"/>
      <c r="AL215" s="666"/>
      <c r="AM215" s="666"/>
      <c r="AN215" s="666"/>
      <c r="AO215" s="666"/>
      <c r="AP215" s="666"/>
      <c r="AQ215" s="666"/>
      <c r="AR215" s="666"/>
      <c r="AS215" s="666"/>
      <c r="AT215" s="667"/>
      <c r="AU215" s="651" t="s">
        <v>19</v>
      </c>
      <c r="AV215" s="652"/>
      <c r="AW215" s="652"/>
      <c r="AX215" s="653"/>
      <c r="AY215" s="34">
        <f>$AY$214</f>
        <v>0</v>
      </c>
    </row>
    <row r="216" spans="1:51" ht="24.75" customHeight="1" x14ac:dyDescent="0.15">
      <c r="A216" s="1043"/>
      <c r="B216" s="1044"/>
      <c r="C216" s="1044"/>
      <c r="D216" s="1044"/>
      <c r="E216" s="1044"/>
      <c r="F216" s="1045"/>
      <c r="G216" s="668"/>
      <c r="H216" s="669"/>
      <c r="I216" s="669"/>
      <c r="J216" s="669"/>
      <c r="K216" s="670"/>
      <c r="L216" s="662"/>
      <c r="M216" s="663"/>
      <c r="N216" s="663"/>
      <c r="O216" s="663"/>
      <c r="P216" s="663"/>
      <c r="Q216" s="663"/>
      <c r="R216" s="663"/>
      <c r="S216" s="663"/>
      <c r="T216" s="663"/>
      <c r="U216" s="663"/>
      <c r="V216" s="663"/>
      <c r="W216" s="663"/>
      <c r="X216" s="664"/>
      <c r="Y216" s="382"/>
      <c r="Z216" s="383"/>
      <c r="AA216" s="383"/>
      <c r="AB216" s="804"/>
      <c r="AC216" s="668"/>
      <c r="AD216" s="669"/>
      <c r="AE216" s="669"/>
      <c r="AF216" s="669"/>
      <c r="AG216" s="670"/>
      <c r="AH216" s="662"/>
      <c r="AI216" s="663"/>
      <c r="AJ216" s="663"/>
      <c r="AK216" s="663"/>
      <c r="AL216" s="663"/>
      <c r="AM216" s="663"/>
      <c r="AN216" s="663"/>
      <c r="AO216" s="663"/>
      <c r="AP216" s="663"/>
      <c r="AQ216" s="663"/>
      <c r="AR216" s="663"/>
      <c r="AS216" s="663"/>
      <c r="AT216" s="664"/>
      <c r="AU216" s="382"/>
      <c r="AV216" s="383"/>
      <c r="AW216" s="383"/>
      <c r="AX216" s="384"/>
      <c r="AY216" s="34">
        <f t="shared" ref="AY216:AY226" si="16">$AY$214</f>
        <v>0</v>
      </c>
    </row>
    <row r="217" spans="1:51" ht="24.75" customHeight="1" x14ac:dyDescent="0.15">
      <c r="A217" s="1043"/>
      <c r="B217" s="1044"/>
      <c r="C217" s="1044"/>
      <c r="D217" s="1044"/>
      <c r="E217" s="1044"/>
      <c r="F217" s="1045"/>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customHeight="1" x14ac:dyDescent="0.15">
      <c r="A218" s="1043"/>
      <c r="B218" s="1044"/>
      <c r="C218" s="1044"/>
      <c r="D218" s="1044"/>
      <c r="E218" s="1044"/>
      <c r="F218" s="1045"/>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customHeight="1" x14ac:dyDescent="0.15">
      <c r="A219" s="1043"/>
      <c r="B219" s="1044"/>
      <c r="C219" s="1044"/>
      <c r="D219" s="1044"/>
      <c r="E219" s="1044"/>
      <c r="F219" s="1045"/>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customHeight="1" x14ac:dyDescent="0.15">
      <c r="A220" s="1043"/>
      <c r="B220" s="1044"/>
      <c r="C220" s="1044"/>
      <c r="D220" s="1044"/>
      <c r="E220" s="1044"/>
      <c r="F220" s="1045"/>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customHeight="1" x14ac:dyDescent="0.15">
      <c r="A221" s="1043"/>
      <c r="B221" s="1044"/>
      <c r="C221" s="1044"/>
      <c r="D221" s="1044"/>
      <c r="E221" s="1044"/>
      <c r="F221" s="1045"/>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customHeight="1" x14ac:dyDescent="0.15">
      <c r="A222" s="1043"/>
      <c r="B222" s="1044"/>
      <c r="C222" s="1044"/>
      <c r="D222" s="1044"/>
      <c r="E222" s="1044"/>
      <c r="F222" s="1045"/>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customHeight="1" x14ac:dyDescent="0.15">
      <c r="A223" s="1043"/>
      <c r="B223" s="1044"/>
      <c r="C223" s="1044"/>
      <c r="D223" s="1044"/>
      <c r="E223" s="1044"/>
      <c r="F223" s="1045"/>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customHeight="1" x14ac:dyDescent="0.15">
      <c r="A224" s="1043"/>
      <c r="B224" s="1044"/>
      <c r="C224" s="1044"/>
      <c r="D224" s="1044"/>
      <c r="E224" s="1044"/>
      <c r="F224" s="1045"/>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customHeight="1" x14ac:dyDescent="0.15">
      <c r="A225" s="1043"/>
      <c r="B225" s="1044"/>
      <c r="C225" s="1044"/>
      <c r="D225" s="1044"/>
      <c r="E225" s="1044"/>
      <c r="F225" s="1045"/>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customHeight="1" thickBot="1" x14ac:dyDescent="0.2">
      <c r="A226" s="1043"/>
      <c r="B226" s="1044"/>
      <c r="C226" s="1044"/>
      <c r="D226" s="1044"/>
      <c r="E226" s="1044"/>
      <c r="F226" s="1045"/>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c r="AY226" s="34">
        <f t="shared" si="16"/>
        <v>0</v>
      </c>
    </row>
    <row r="227" spans="1:51" ht="30" customHeight="1" x14ac:dyDescent="0.15">
      <c r="A227" s="1043"/>
      <c r="B227" s="1044"/>
      <c r="C227" s="1044"/>
      <c r="D227" s="1044"/>
      <c r="E227" s="1044"/>
      <c r="F227" s="1045"/>
      <c r="G227" s="593" t="s">
        <v>289</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290</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5"/>
      <c r="AY227">
        <f>COUNTA($G$229,$AC$229)</f>
        <v>0</v>
      </c>
    </row>
    <row r="228" spans="1:51" ht="25.5" customHeight="1" x14ac:dyDescent="0.15">
      <c r="A228" s="1043"/>
      <c r="B228" s="1044"/>
      <c r="C228" s="1044"/>
      <c r="D228" s="1044"/>
      <c r="E228" s="1044"/>
      <c r="F228" s="1045"/>
      <c r="G228" s="814" t="s">
        <v>17</v>
      </c>
      <c r="H228" s="666"/>
      <c r="I228" s="666"/>
      <c r="J228" s="666"/>
      <c r="K228" s="666"/>
      <c r="L228" s="665" t="s">
        <v>18</v>
      </c>
      <c r="M228" s="666"/>
      <c r="N228" s="666"/>
      <c r="O228" s="666"/>
      <c r="P228" s="666"/>
      <c r="Q228" s="666"/>
      <c r="R228" s="666"/>
      <c r="S228" s="666"/>
      <c r="T228" s="666"/>
      <c r="U228" s="666"/>
      <c r="V228" s="666"/>
      <c r="W228" s="666"/>
      <c r="X228" s="667"/>
      <c r="Y228" s="651" t="s">
        <v>19</v>
      </c>
      <c r="Z228" s="652"/>
      <c r="AA228" s="652"/>
      <c r="AB228" s="800"/>
      <c r="AC228" s="814" t="s">
        <v>17</v>
      </c>
      <c r="AD228" s="666"/>
      <c r="AE228" s="666"/>
      <c r="AF228" s="666"/>
      <c r="AG228" s="666"/>
      <c r="AH228" s="665" t="s">
        <v>18</v>
      </c>
      <c r="AI228" s="666"/>
      <c r="AJ228" s="666"/>
      <c r="AK228" s="666"/>
      <c r="AL228" s="666"/>
      <c r="AM228" s="666"/>
      <c r="AN228" s="666"/>
      <c r="AO228" s="666"/>
      <c r="AP228" s="666"/>
      <c r="AQ228" s="666"/>
      <c r="AR228" s="666"/>
      <c r="AS228" s="666"/>
      <c r="AT228" s="667"/>
      <c r="AU228" s="651" t="s">
        <v>19</v>
      </c>
      <c r="AV228" s="652"/>
      <c r="AW228" s="652"/>
      <c r="AX228" s="653"/>
      <c r="AY228" s="34">
        <f>$AY$227</f>
        <v>0</v>
      </c>
    </row>
    <row r="229" spans="1:51" ht="24.75" customHeight="1" x14ac:dyDescent="0.15">
      <c r="A229" s="1043"/>
      <c r="B229" s="1044"/>
      <c r="C229" s="1044"/>
      <c r="D229" s="1044"/>
      <c r="E229" s="1044"/>
      <c r="F229" s="1045"/>
      <c r="G229" s="668"/>
      <c r="H229" s="669"/>
      <c r="I229" s="669"/>
      <c r="J229" s="669"/>
      <c r="K229" s="670"/>
      <c r="L229" s="662"/>
      <c r="M229" s="663"/>
      <c r="N229" s="663"/>
      <c r="O229" s="663"/>
      <c r="P229" s="663"/>
      <c r="Q229" s="663"/>
      <c r="R229" s="663"/>
      <c r="S229" s="663"/>
      <c r="T229" s="663"/>
      <c r="U229" s="663"/>
      <c r="V229" s="663"/>
      <c r="W229" s="663"/>
      <c r="X229" s="664"/>
      <c r="Y229" s="382"/>
      <c r="Z229" s="383"/>
      <c r="AA229" s="383"/>
      <c r="AB229" s="804"/>
      <c r="AC229" s="668"/>
      <c r="AD229" s="669"/>
      <c r="AE229" s="669"/>
      <c r="AF229" s="669"/>
      <c r="AG229" s="670"/>
      <c r="AH229" s="662"/>
      <c r="AI229" s="663"/>
      <c r="AJ229" s="663"/>
      <c r="AK229" s="663"/>
      <c r="AL229" s="663"/>
      <c r="AM229" s="663"/>
      <c r="AN229" s="663"/>
      <c r="AO229" s="663"/>
      <c r="AP229" s="663"/>
      <c r="AQ229" s="663"/>
      <c r="AR229" s="663"/>
      <c r="AS229" s="663"/>
      <c r="AT229" s="664"/>
      <c r="AU229" s="382"/>
      <c r="AV229" s="383"/>
      <c r="AW229" s="383"/>
      <c r="AX229" s="384"/>
      <c r="AY229" s="34">
        <f t="shared" ref="AY229:AY239" si="17">$AY$227</f>
        <v>0</v>
      </c>
    </row>
    <row r="230" spans="1:51" ht="24.75" customHeight="1" x14ac:dyDescent="0.15">
      <c r="A230" s="1043"/>
      <c r="B230" s="1044"/>
      <c r="C230" s="1044"/>
      <c r="D230" s="1044"/>
      <c r="E230" s="1044"/>
      <c r="F230" s="1045"/>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customHeight="1" x14ac:dyDescent="0.15">
      <c r="A231" s="1043"/>
      <c r="B231" s="1044"/>
      <c r="C231" s="1044"/>
      <c r="D231" s="1044"/>
      <c r="E231" s="1044"/>
      <c r="F231" s="1045"/>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customHeight="1" x14ac:dyDescent="0.15">
      <c r="A232" s="1043"/>
      <c r="B232" s="1044"/>
      <c r="C232" s="1044"/>
      <c r="D232" s="1044"/>
      <c r="E232" s="1044"/>
      <c r="F232" s="1045"/>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customHeight="1" x14ac:dyDescent="0.15">
      <c r="A233" s="1043"/>
      <c r="B233" s="1044"/>
      <c r="C233" s="1044"/>
      <c r="D233" s="1044"/>
      <c r="E233" s="1044"/>
      <c r="F233" s="1045"/>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customHeight="1" x14ac:dyDescent="0.15">
      <c r="A234" s="1043"/>
      <c r="B234" s="1044"/>
      <c r="C234" s="1044"/>
      <c r="D234" s="1044"/>
      <c r="E234" s="1044"/>
      <c r="F234" s="1045"/>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customHeight="1" x14ac:dyDescent="0.15">
      <c r="A235" s="1043"/>
      <c r="B235" s="1044"/>
      <c r="C235" s="1044"/>
      <c r="D235" s="1044"/>
      <c r="E235" s="1044"/>
      <c r="F235" s="1045"/>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customHeight="1" x14ac:dyDescent="0.15">
      <c r="A236" s="1043"/>
      <c r="B236" s="1044"/>
      <c r="C236" s="1044"/>
      <c r="D236" s="1044"/>
      <c r="E236" s="1044"/>
      <c r="F236" s="1045"/>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customHeight="1" x14ac:dyDescent="0.15">
      <c r="A237" s="1043"/>
      <c r="B237" s="1044"/>
      <c r="C237" s="1044"/>
      <c r="D237" s="1044"/>
      <c r="E237" s="1044"/>
      <c r="F237" s="1045"/>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customHeight="1" x14ac:dyDescent="0.15">
      <c r="A238" s="1043"/>
      <c r="B238" s="1044"/>
      <c r="C238" s="1044"/>
      <c r="D238" s="1044"/>
      <c r="E238" s="1044"/>
      <c r="F238" s="1045"/>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customHeight="1" thickBot="1" x14ac:dyDescent="0.2">
      <c r="A239" s="1043"/>
      <c r="B239" s="1044"/>
      <c r="C239" s="1044"/>
      <c r="D239" s="1044"/>
      <c r="E239" s="1044"/>
      <c r="F239" s="1045"/>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c r="AY239" s="34">
        <f t="shared" si="17"/>
        <v>0</v>
      </c>
    </row>
    <row r="240" spans="1:51" ht="30" customHeight="1" x14ac:dyDescent="0.15">
      <c r="A240" s="1043"/>
      <c r="B240" s="1044"/>
      <c r="C240" s="1044"/>
      <c r="D240" s="1044"/>
      <c r="E240" s="1044"/>
      <c r="F240" s="1045"/>
      <c r="G240" s="593" t="s">
        <v>291</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292</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5"/>
      <c r="AY240">
        <f>COUNTA($G$242,$AC$242)</f>
        <v>0</v>
      </c>
    </row>
    <row r="241" spans="1:51" ht="24.75" customHeight="1" x14ac:dyDescent="0.15">
      <c r="A241" s="1043"/>
      <c r="B241" s="1044"/>
      <c r="C241" s="1044"/>
      <c r="D241" s="1044"/>
      <c r="E241" s="1044"/>
      <c r="F241" s="1045"/>
      <c r="G241" s="814" t="s">
        <v>17</v>
      </c>
      <c r="H241" s="666"/>
      <c r="I241" s="666"/>
      <c r="J241" s="666"/>
      <c r="K241" s="666"/>
      <c r="L241" s="665" t="s">
        <v>18</v>
      </c>
      <c r="M241" s="666"/>
      <c r="N241" s="666"/>
      <c r="O241" s="666"/>
      <c r="P241" s="666"/>
      <c r="Q241" s="666"/>
      <c r="R241" s="666"/>
      <c r="S241" s="666"/>
      <c r="T241" s="666"/>
      <c r="U241" s="666"/>
      <c r="V241" s="666"/>
      <c r="W241" s="666"/>
      <c r="X241" s="667"/>
      <c r="Y241" s="651" t="s">
        <v>19</v>
      </c>
      <c r="Z241" s="652"/>
      <c r="AA241" s="652"/>
      <c r="AB241" s="800"/>
      <c r="AC241" s="814" t="s">
        <v>17</v>
      </c>
      <c r="AD241" s="666"/>
      <c r="AE241" s="666"/>
      <c r="AF241" s="666"/>
      <c r="AG241" s="666"/>
      <c r="AH241" s="665" t="s">
        <v>18</v>
      </c>
      <c r="AI241" s="666"/>
      <c r="AJ241" s="666"/>
      <c r="AK241" s="666"/>
      <c r="AL241" s="666"/>
      <c r="AM241" s="666"/>
      <c r="AN241" s="666"/>
      <c r="AO241" s="666"/>
      <c r="AP241" s="666"/>
      <c r="AQ241" s="666"/>
      <c r="AR241" s="666"/>
      <c r="AS241" s="666"/>
      <c r="AT241" s="667"/>
      <c r="AU241" s="651" t="s">
        <v>19</v>
      </c>
      <c r="AV241" s="652"/>
      <c r="AW241" s="652"/>
      <c r="AX241" s="653"/>
      <c r="AY241" s="34">
        <f>$AY$240</f>
        <v>0</v>
      </c>
    </row>
    <row r="242" spans="1:51" ht="24.75" customHeight="1" x14ac:dyDescent="0.15">
      <c r="A242" s="1043"/>
      <c r="B242" s="1044"/>
      <c r="C242" s="1044"/>
      <c r="D242" s="1044"/>
      <c r="E242" s="1044"/>
      <c r="F242" s="1045"/>
      <c r="G242" s="668"/>
      <c r="H242" s="669"/>
      <c r="I242" s="669"/>
      <c r="J242" s="669"/>
      <c r="K242" s="670"/>
      <c r="L242" s="662"/>
      <c r="M242" s="663"/>
      <c r="N242" s="663"/>
      <c r="O242" s="663"/>
      <c r="P242" s="663"/>
      <c r="Q242" s="663"/>
      <c r="R242" s="663"/>
      <c r="S242" s="663"/>
      <c r="T242" s="663"/>
      <c r="U242" s="663"/>
      <c r="V242" s="663"/>
      <c r="W242" s="663"/>
      <c r="X242" s="664"/>
      <c r="Y242" s="382"/>
      <c r="Z242" s="383"/>
      <c r="AA242" s="383"/>
      <c r="AB242" s="804"/>
      <c r="AC242" s="668"/>
      <c r="AD242" s="669"/>
      <c r="AE242" s="669"/>
      <c r="AF242" s="669"/>
      <c r="AG242" s="670"/>
      <c r="AH242" s="662"/>
      <c r="AI242" s="663"/>
      <c r="AJ242" s="663"/>
      <c r="AK242" s="663"/>
      <c r="AL242" s="663"/>
      <c r="AM242" s="663"/>
      <c r="AN242" s="663"/>
      <c r="AO242" s="663"/>
      <c r="AP242" s="663"/>
      <c r="AQ242" s="663"/>
      <c r="AR242" s="663"/>
      <c r="AS242" s="663"/>
      <c r="AT242" s="664"/>
      <c r="AU242" s="382"/>
      <c r="AV242" s="383"/>
      <c r="AW242" s="383"/>
      <c r="AX242" s="384"/>
      <c r="AY242" s="34">
        <f t="shared" ref="AY242:AY252" si="18">$AY$240</f>
        <v>0</v>
      </c>
    </row>
    <row r="243" spans="1:51" ht="24.75" customHeight="1" x14ac:dyDescent="0.15">
      <c r="A243" s="1043"/>
      <c r="B243" s="1044"/>
      <c r="C243" s="1044"/>
      <c r="D243" s="1044"/>
      <c r="E243" s="1044"/>
      <c r="F243" s="1045"/>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customHeight="1" x14ac:dyDescent="0.15">
      <c r="A244" s="1043"/>
      <c r="B244" s="1044"/>
      <c r="C244" s="1044"/>
      <c r="D244" s="1044"/>
      <c r="E244" s="1044"/>
      <c r="F244" s="1045"/>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customHeight="1" x14ac:dyDescent="0.15">
      <c r="A245" s="1043"/>
      <c r="B245" s="1044"/>
      <c r="C245" s="1044"/>
      <c r="D245" s="1044"/>
      <c r="E245" s="1044"/>
      <c r="F245" s="1045"/>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customHeight="1" x14ac:dyDescent="0.15">
      <c r="A246" s="1043"/>
      <c r="B246" s="1044"/>
      <c r="C246" s="1044"/>
      <c r="D246" s="1044"/>
      <c r="E246" s="1044"/>
      <c r="F246" s="1045"/>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customHeight="1" x14ac:dyDescent="0.15">
      <c r="A247" s="1043"/>
      <c r="B247" s="1044"/>
      <c r="C247" s="1044"/>
      <c r="D247" s="1044"/>
      <c r="E247" s="1044"/>
      <c r="F247" s="1045"/>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customHeight="1" x14ac:dyDescent="0.15">
      <c r="A248" s="1043"/>
      <c r="B248" s="1044"/>
      <c r="C248" s="1044"/>
      <c r="D248" s="1044"/>
      <c r="E248" s="1044"/>
      <c r="F248" s="1045"/>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customHeight="1" x14ac:dyDescent="0.15">
      <c r="A249" s="1043"/>
      <c r="B249" s="1044"/>
      <c r="C249" s="1044"/>
      <c r="D249" s="1044"/>
      <c r="E249" s="1044"/>
      <c r="F249" s="1045"/>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customHeight="1" x14ac:dyDescent="0.15">
      <c r="A250" s="1043"/>
      <c r="B250" s="1044"/>
      <c r="C250" s="1044"/>
      <c r="D250" s="1044"/>
      <c r="E250" s="1044"/>
      <c r="F250" s="1045"/>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customHeight="1" x14ac:dyDescent="0.15">
      <c r="A251" s="1043"/>
      <c r="B251" s="1044"/>
      <c r="C251" s="1044"/>
      <c r="D251" s="1044"/>
      <c r="E251" s="1044"/>
      <c r="F251" s="1045"/>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customHeight="1" thickBot="1" x14ac:dyDescent="0.2">
      <c r="A252" s="1043"/>
      <c r="B252" s="1044"/>
      <c r="C252" s="1044"/>
      <c r="D252" s="1044"/>
      <c r="E252" s="1044"/>
      <c r="F252" s="1045"/>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c r="AY252" s="34">
        <f t="shared" si="18"/>
        <v>0</v>
      </c>
    </row>
    <row r="253" spans="1:51" ht="30" customHeight="1" x14ac:dyDescent="0.15">
      <c r="A253" s="1043"/>
      <c r="B253" s="1044"/>
      <c r="C253" s="1044"/>
      <c r="D253" s="1044"/>
      <c r="E253" s="1044"/>
      <c r="F253" s="1045"/>
      <c r="G253" s="593" t="s">
        <v>293</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190</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5"/>
      <c r="AY253">
        <f>COUNTA($G$255,$AC$255)</f>
        <v>0</v>
      </c>
    </row>
    <row r="254" spans="1:51" ht="24.75" customHeight="1" x14ac:dyDescent="0.15">
      <c r="A254" s="1043"/>
      <c r="B254" s="1044"/>
      <c r="C254" s="1044"/>
      <c r="D254" s="1044"/>
      <c r="E254" s="1044"/>
      <c r="F254" s="1045"/>
      <c r="G254" s="814" t="s">
        <v>17</v>
      </c>
      <c r="H254" s="666"/>
      <c r="I254" s="666"/>
      <c r="J254" s="666"/>
      <c r="K254" s="666"/>
      <c r="L254" s="665" t="s">
        <v>18</v>
      </c>
      <c r="M254" s="666"/>
      <c r="N254" s="666"/>
      <c r="O254" s="666"/>
      <c r="P254" s="666"/>
      <c r="Q254" s="666"/>
      <c r="R254" s="666"/>
      <c r="S254" s="666"/>
      <c r="T254" s="666"/>
      <c r="U254" s="666"/>
      <c r="V254" s="666"/>
      <c r="W254" s="666"/>
      <c r="X254" s="667"/>
      <c r="Y254" s="651" t="s">
        <v>19</v>
      </c>
      <c r="Z254" s="652"/>
      <c r="AA254" s="652"/>
      <c r="AB254" s="800"/>
      <c r="AC254" s="814" t="s">
        <v>17</v>
      </c>
      <c r="AD254" s="666"/>
      <c r="AE254" s="666"/>
      <c r="AF254" s="666"/>
      <c r="AG254" s="666"/>
      <c r="AH254" s="665" t="s">
        <v>18</v>
      </c>
      <c r="AI254" s="666"/>
      <c r="AJ254" s="666"/>
      <c r="AK254" s="666"/>
      <c r="AL254" s="666"/>
      <c r="AM254" s="666"/>
      <c r="AN254" s="666"/>
      <c r="AO254" s="666"/>
      <c r="AP254" s="666"/>
      <c r="AQ254" s="666"/>
      <c r="AR254" s="666"/>
      <c r="AS254" s="666"/>
      <c r="AT254" s="667"/>
      <c r="AU254" s="651" t="s">
        <v>19</v>
      </c>
      <c r="AV254" s="652"/>
      <c r="AW254" s="652"/>
      <c r="AX254" s="653"/>
      <c r="AY254" s="34">
        <f>$AY$253</f>
        <v>0</v>
      </c>
    </row>
    <row r="255" spans="1:51" ht="24.75" customHeight="1" x14ac:dyDescent="0.15">
      <c r="A255" s="1043"/>
      <c r="B255" s="1044"/>
      <c r="C255" s="1044"/>
      <c r="D255" s="1044"/>
      <c r="E255" s="1044"/>
      <c r="F255" s="1045"/>
      <c r="G255" s="668"/>
      <c r="H255" s="669"/>
      <c r="I255" s="669"/>
      <c r="J255" s="669"/>
      <c r="K255" s="670"/>
      <c r="L255" s="662"/>
      <c r="M255" s="663"/>
      <c r="N255" s="663"/>
      <c r="O255" s="663"/>
      <c r="P255" s="663"/>
      <c r="Q255" s="663"/>
      <c r="R255" s="663"/>
      <c r="S255" s="663"/>
      <c r="T255" s="663"/>
      <c r="U255" s="663"/>
      <c r="V255" s="663"/>
      <c r="W255" s="663"/>
      <c r="X255" s="664"/>
      <c r="Y255" s="382"/>
      <c r="Z255" s="383"/>
      <c r="AA255" s="383"/>
      <c r="AB255" s="804"/>
      <c r="AC255" s="668"/>
      <c r="AD255" s="669"/>
      <c r="AE255" s="669"/>
      <c r="AF255" s="669"/>
      <c r="AG255" s="670"/>
      <c r="AH255" s="662"/>
      <c r="AI255" s="663"/>
      <c r="AJ255" s="663"/>
      <c r="AK255" s="663"/>
      <c r="AL255" s="663"/>
      <c r="AM255" s="663"/>
      <c r="AN255" s="663"/>
      <c r="AO255" s="663"/>
      <c r="AP255" s="663"/>
      <c r="AQ255" s="663"/>
      <c r="AR255" s="663"/>
      <c r="AS255" s="663"/>
      <c r="AT255" s="664"/>
      <c r="AU255" s="382"/>
      <c r="AV255" s="383"/>
      <c r="AW255" s="383"/>
      <c r="AX255" s="384"/>
      <c r="AY255" s="34">
        <f t="shared" ref="AY255:AY265" si="19">$AY$253</f>
        <v>0</v>
      </c>
    </row>
    <row r="256" spans="1:51" ht="24.75" customHeight="1" x14ac:dyDescent="0.15">
      <c r="A256" s="1043"/>
      <c r="B256" s="1044"/>
      <c r="C256" s="1044"/>
      <c r="D256" s="1044"/>
      <c r="E256" s="1044"/>
      <c r="F256" s="1045"/>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customHeight="1" x14ac:dyDescent="0.15">
      <c r="A257" s="1043"/>
      <c r="B257" s="1044"/>
      <c r="C257" s="1044"/>
      <c r="D257" s="1044"/>
      <c r="E257" s="1044"/>
      <c r="F257" s="1045"/>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customHeight="1" x14ac:dyDescent="0.15">
      <c r="A258" s="1043"/>
      <c r="B258" s="1044"/>
      <c r="C258" s="1044"/>
      <c r="D258" s="1044"/>
      <c r="E258" s="1044"/>
      <c r="F258" s="1045"/>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customHeight="1" x14ac:dyDescent="0.15">
      <c r="A259" s="1043"/>
      <c r="B259" s="1044"/>
      <c r="C259" s="1044"/>
      <c r="D259" s="1044"/>
      <c r="E259" s="1044"/>
      <c r="F259" s="1045"/>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customHeight="1" x14ac:dyDescent="0.15">
      <c r="A260" s="1043"/>
      <c r="B260" s="1044"/>
      <c r="C260" s="1044"/>
      <c r="D260" s="1044"/>
      <c r="E260" s="1044"/>
      <c r="F260" s="1045"/>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customHeight="1" x14ac:dyDescent="0.15">
      <c r="A261" s="1043"/>
      <c r="B261" s="1044"/>
      <c r="C261" s="1044"/>
      <c r="D261" s="1044"/>
      <c r="E261" s="1044"/>
      <c r="F261" s="1045"/>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customHeight="1" x14ac:dyDescent="0.15">
      <c r="A262" s="1043"/>
      <c r="B262" s="1044"/>
      <c r="C262" s="1044"/>
      <c r="D262" s="1044"/>
      <c r="E262" s="1044"/>
      <c r="F262" s="1045"/>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customHeight="1" x14ac:dyDescent="0.15">
      <c r="A263" s="1043"/>
      <c r="B263" s="1044"/>
      <c r="C263" s="1044"/>
      <c r="D263" s="1044"/>
      <c r="E263" s="1044"/>
      <c r="F263" s="1045"/>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customHeight="1" x14ac:dyDescent="0.15">
      <c r="A264" s="1043"/>
      <c r="B264" s="1044"/>
      <c r="C264" s="1044"/>
      <c r="D264" s="1044"/>
      <c r="E264" s="1044"/>
      <c r="F264" s="1045"/>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customHeight="1" thickBot="1" x14ac:dyDescent="0.2">
      <c r="A265" s="1046"/>
      <c r="B265" s="1047"/>
      <c r="C265" s="1047"/>
      <c r="D265" s="1047"/>
      <c r="E265" s="1047"/>
      <c r="F265" s="1048"/>
      <c r="G265" s="1031" t="s">
        <v>20</v>
      </c>
      <c r="H265" s="1032"/>
      <c r="I265" s="1032"/>
      <c r="J265" s="1032"/>
      <c r="K265" s="1032"/>
      <c r="L265" s="1033"/>
      <c r="M265" s="1034"/>
      <c r="N265" s="1034"/>
      <c r="O265" s="1034"/>
      <c r="P265" s="1034"/>
      <c r="Q265" s="1034"/>
      <c r="R265" s="1034"/>
      <c r="S265" s="1034"/>
      <c r="T265" s="1034"/>
      <c r="U265" s="1034"/>
      <c r="V265" s="1034"/>
      <c r="W265" s="1034"/>
      <c r="X265" s="1035"/>
      <c r="Y265" s="1036">
        <f>SUM(Y255:AB264)</f>
        <v>0</v>
      </c>
      <c r="Z265" s="1037"/>
      <c r="AA265" s="1037"/>
      <c r="AB265" s="1038"/>
      <c r="AC265" s="1031" t="s">
        <v>20</v>
      </c>
      <c r="AD265" s="1032"/>
      <c r="AE265" s="1032"/>
      <c r="AF265" s="1032"/>
      <c r="AG265" s="1032"/>
      <c r="AH265" s="1033"/>
      <c r="AI265" s="1034"/>
      <c r="AJ265" s="1034"/>
      <c r="AK265" s="1034"/>
      <c r="AL265" s="1034"/>
      <c r="AM265" s="1034"/>
      <c r="AN265" s="1034"/>
      <c r="AO265" s="1034"/>
      <c r="AP265" s="1034"/>
      <c r="AQ265" s="1034"/>
      <c r="AR265" s="1034"/>
      <c r="AS265" s="1034"/>
      <c r="AT265" s="1035"/>
      <c r="AU265" s="1036">
        <f>SUM(AU255:AX264)</f>
        <v>0</v>
      </c>
      <c r="AV265" s="1037"/>
      <c r="AW265" s="1037"/>
      <c r="AX265" s="1039"/>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AD23" sqref="AD23:AX29"/>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318</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296</v>
      </c>
      <c r="K3" s="361"/>
      <c r="L3" s="361"/>
      <c r="M3" s="361"/>
      <c r="N3" s="361"/>
      <c r="O3" s="361"/>
      <c r="P3" s="247" t="s">
        <v>27</v>
      </c>
      <c r="Q3" s="247"/>
      <c r="R3" s="247"/>
      <c r="S3" s="247"/>
      <c r="T3" s="247"/>
      <c r="U3" s="247"/>
      <c r="V3" s="247"/>
      <c r="W3" s="247"/>
      <c r="X3" s="247"/>
      <c r="Y3" s="362" t="s">
        <v>348</v>
      </c>
      <c r="Z3" s="363"/>
      <c r="AA3" s="363"/>
      <c r="AB3" s="363"/>
      <c r="AC3" s="152" t="s">
        <v>333</v>
      </c>
      <c r="AD3" s="152"/>
      <c r="AE3" s="152"/>
      <c r="AF3" s="152"/>
      <c r="AG3" s="152"/>
      <c r="AH3" s="362" t="s">
        <v>258</v>
      </c>
      <c r="AI3" s="360"/>
      <c r="AJ3" s="360"/>
      <c r="AK3" s="360"/>
      <c r="AL3" s="360" t="s">
        <v>21</v>
      </c>
      <c r="AM3" s="360"/>
      <c r="AN3" s="360"/>
      <c r="AO3" s="364"/>
      <c r="AP3" s="365" t="s">
        <v>297</v>
      </c>
      <c r="AQ3" s="365"/>
      <c r="AR3" s="365"/>
      <c r="AS3" s="365"/>
      <c r="AT3" s="365"/>
      <c r="AU3" s="365"/>
      <c r="AV3" s="365"/>
      <c r="AW3" s="365"/>
      <c r="AX3" s="365"/>
      <c r="AY3">
        <f>$AY$2</f>
        <v>0</v>
      </c>
    </row>
    <row r="4" spans="1:51" ht="26.25" customHeight="1" x14ac:dyDescent="0.15">
      <c r="A4" s="1054">
        <v>1</v>
      </c>
      <c r="B4" s="1054">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5"/>
      <c r="AD4" s="1055"/>
      <c r="AE4" s="1055"/>
      <c r="AF4" s="1055"/>
      <c r="AG4" s="1055"/>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4">
        <v>2</v>
      </c>
      <c r="B5" s="1054">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5"/>
      <c r="AD5" s="1055"/>
      <c r="AE5" s="1055"/>
      <c r="AF5" s="1055"/>
      <c r="AG5" s="1055"/>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4">
        <v>3</v>
      </c>
      <c r="B6" s="1054">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5"/>
      <c r="AD6" s="1055"/>
      <c r="AE6" s="1055"/>
      <c r="AF6" s="1055"/>
      <c r="AG6" s="1055"/>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4">
        <v>4</v>
      </c>
      <c r="B7" s="1054">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5"/>
      <c r="AD7" s="1055"/>
      <c r="AE7" s="1055"/>
      <c r="AF7" s="1055"/>
      <c r="AG7" s="1055"/>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4">
        <v>5</v>
      </c>
      <c r="B8" s="1054">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5"/>
      <c r="AD8" s="1055"/>
      <c r="AE8" s="1055"/>
      <c r="AF8" s="1055"/>
      <c r="AG8" s="1055"/>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4">
        <v>6</v>
      </c>
      <c r="B9" s="1054">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5"/>
      <c r="AD9" s="1055"/>
      <c r="AE9" s="1055"/>
      <c r="AF9" s="1055"/>
      <c r="AG9" s="1055"/>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4">
        <v>7</v>
      </c>
      <c r="B10" s="1054">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5"/>
      <c r="AD10" s="1055"/>
      <c r="AE10" s="1055"/>
      <c r="AF10" s="1055"/>
      <c r="AG10" s="1055"/>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4">
        <v>8</v>
      </c>
      <c r="B11" s="1054">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5"/>
      <c r="AD11" s="1055"/>
      <c r="AE11" s="1055"/>
      <c r="AF11" s="1055"/>
      <c r="AG11" s="1055"/>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4">
        <v>9</v>
      </c>
      <c r="B12" s="1054">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5"/>
      <c r="AD12" s="1055"/>
      <c r="AE12" s="1055"/>
      <c r="AF12" s="1055"/>
      <c r="AG12" s="1055"/>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4">
        <v>10</v>
      </c>
      <c r="B13" s="1054">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5"/>
      <c r="AD13" s="1055"/>
      <c r="AE13" s="1055"/>
      <c r="AF13" s="1055"/>
      <c r="AG13" s="1055"/>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4">
        <v>11</v>
      </c>
      <c r="B14" s="1054">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5"/>
      <c r="AD14" s="1055"/>
      <c r="AE14" s="1055"/>
      <c r="AF14" s="1055"/>
      <c r="AG14" s="1055"/>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4">
        <v>12</v>
      </c>
      <c r="B15" s="1054">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5"/>
      <c r="AD15" s="1055"/>
      <c r="AE15" s="1055"/>
      <c r="AF15" s="1055"/>
      <c r="AG15" s="1055"/>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4">
        <v>13</v>
      </c>
      <c r="B16" s="1054">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5"/>
      <c r="AD16" s="1055"/>
      <c r="AE16" s="1055"/>
      <c r="AF16" s="1055"/>
      <c r="AG16" s="1055"/>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4">
        <v>14</v>
      </c>
      <c r="B17" s="1054">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5"/>
      <c r="AD17" s="1055"/>
      <c r="AE17" s="1055"/>
      <c r="AF17" s="1055"/>
      <c r="AG17" s="1055"/>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4">
        <v>15</v>
      </c>
      <c r="B18" s="1054">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5"/>
      <c r="AD18" s="1055"/>
      <c r="AE18" s="1055"/>
      <c r="AF18" s="1055"/>
      <c r="AG18" s="1055"/>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4">
        <v>16</v>
      </c>
      <c r="B19" s="1054">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5"/>
      <c r="AD19" s="1055"/>
      <c r="AE19" s="1055"/>
      <c r="AF19" s="1055"/>
      <c r="AG19" s="1055"/>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4">
        <v>17</v>
      </c>
      <c r="B20" s="1054">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5"/>
      <c r="AD20" s="1055"/>
      <c r="AE20" s="1055"/>
      <c r="AF20" s="1055"/>
      <c r="AG20" s="1055"/>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4">
        <v>18</v>
      </c>
      <c r="B21" s="1054">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5"/>
      <c r="AD21" s="1055"/>
      <c r="AE21" s="1055"/>
      <c r="AF21" s="1055"/>
      <c r="AG21" s="1055"/>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4">
        <v>19</v>
      </c>
      <c r="B22" s="1054">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5"/>
      <c r="AD22" s="1055"/>
      <c r="AE22" s="1055"/>
      <c r="AF22" s="1055"/>
      <c r="AG22" s="1055"/>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4">
        <v>20</v>
      </c>
      <c r="B23" s="1054">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5"/>
      <c r="AD23" s="1055"/>
      <c r="AE23" s="1055"/>
      <c r="AF23" s="1055"/>
      <c r="AG23" s="1055"/>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4">
        <v>21</v>
      </c>
      <c r="B24" s="1054">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5"/>
      <c r="AD24" s="1055"/>
      <c r="AE24" s="1055"/>
      <c r="AF24" s="1055"/>
      <c r="AG24" s="1055"/>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4">
        <v>22</v>
      </c>
      <c r="B25" s="1054">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5"/>
      <c r="AD25" s="1055"/>
      <c r="AE25" s="1055"/>
      <c r="AF25" s="1055"/>
      <c r="AG25" s="1055"/>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4">
        <v>23</v>
      </c>
      <c r="B26" s="1054">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5"/>
      <c r="AD26" s="1055"/>
      <c r="AE26" s="1055"/>
      <c r="AF26" s="1055"/>
      <c r="AG26" s="1055"/>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4">
        <v>24</v>
      </c>
      <c r="B27" s="1054">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5"/>
      <c r="AD27" s="1055"/>
      <c r="AE27" s="1055"/>
      <c r="AF27" s="1055"/>
      <c r="AG27" s="1055"/>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4">
        <v>25</v>
      </c>
      <c r="B28" s="1054">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5"/>
      <c r="AD28" s="1055"/>
      <c r="AE28" s="1055"/>
      <c r="AF28" s="1055"/>
      <c r="AG28" s="1055"/>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4">
        <v>26</v>
      </c>
      <c r="B29" s="1054">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5"/>
      <c r="AD29" s="1055"/>
      <c r="AE29" s="1055"/>
      <c r="AF29" s="1055"/>
      <c r="AG29" s="1055"/>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4">
        <v>27</v>
      </c>
      <c r="B30" s="1054">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5"/>
      <c r="AD30" s="1055"/>
      <c r="AE30" s="1055"/>
      <c r="AF30" s="1055"/>
      <c r="AG30" s="1055"/>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4">
        <v>28</v>
      </c>
      <c r="B31" s="1054">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5"/>
      <c r="AD31" s="1055"/>
      <c r="AE31" s="1055"/>
      <c r="AF31" s="1055"/>
      <c r="AG31" s="1055"/>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4">
        <v>29</v>
      </c>
      <c r="B32" s="1054">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5"/>
      <c r="AD32" s="1055"/>
      <c r="AE32" s="1055"/>
      <c r="AF32" s="1055"/>
      <c r="AG32" s="1055"/>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4">
        <v>30</v>
      </c>
      <c r="B33" s="1054">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5"/>
      <c r="AD33" s="1055"/>
      <c r="AE33" s="1055"/>
      <c r="AF33" s="1055"/>
      <c r="AG33" s="1055"/>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319</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296</v>
      </c>
      <c r="K36" s="361"/>
      <c r="L36" s="361"/>
      <c r="M36" s="361"/>
      <c r="N36" s="361"/>
      <c r="O36" s="361"/>
      <c r="P36" s="247" t="s">
        <v>27</v>
      </c>
      <c r="Q36" s="247"/>
      <c r="R36" s="247"/>
      <c r="S36" s="247"/>
      <c r="T36" s="247"/>
      <c r="U36" s="247"/>
      <c r="V36" s="247"/>
      <c r="W36" s="247"/>
      <c r="X36" s="247"/>
      <c r="Y36" s="362" t="s">
        <v>348</v>
      </c>
      <c r="Z36" s="363"/>
      <c r="AA36" s="363"/>
      <c r="AB36" s="363"/>
      <c r="AC36" s="152" t="s">
        <v>333</v>
      </c>
      <c r="AD36" s="152"/>
      <c r="AE36" s="152"/>
      <c r="AF36" s="152"/>
      <c r="AG36" s="152"/>
      <c r="AH36" s="362" t="s">
        <v>258</v>
      </c>
      <c r="AI36" s="360"/>
      <c r="AJ36" s="360"/>
      <c r="AK36" s="360"/>
      <c r="AL36" s="360" t="s">
        <v>21</v>
      </c>
      <c r="AM36" s="360"/>
      <c r="AN36" s="360"/>
      <c r="AO36" s="364"/>
      <c r="AP36" s="365" t="s">
        <v>297</v>
      </c>
      <c r="AQ36" s="365"/>
      <c r="AR36" s="365"/>
      <c r="AS36" s="365"/>
      <c r="AT36" s="365"/>
      <c r="AU36" s="365"/>
      <c r="AV36" s="365"/>
      <c r="AW36" s="365"/>
      <c r="AX36" s="365"/>
      <c r="AY36">
        <f>$AY$34</f>
        <v>0</v>
      </c>
    </row>
    <row r="37" spans="1:51" ht="26.25" customHeight="1" x14ac:dyDescent="0.15">
      <c r="A37" s="1054">
        <v>1</v>
      </c>
      <c r="B37" s="1054">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5"/>
      <c r="AD37" s="1055"/>
      <c r="AE37" s="1055"/>
      <c r="AF37" s="1055"/>
      <c r="AG37" s="1055"/>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4">
        <v>2</v>
      </c>
      <c r="B38" s="1054">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5"/>
      <c r="AD38" s="1055"/>
      <c r="AE38" s="1055"/>
      <c r="AF38" s="1055"/>
      <c r="AG38" s="1055"/>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4">
        <v>3</v>
      </c>
      <c r="B39" s="1054">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5"/>
      <c r="AD39" s="1055"/>
      <c r="AE39" s="1055"/>
      <c r="AF39" s="1055"/>
      <c r="AG39" s="1055"/>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4">
        <v>4</v>
      </c>
      <c r="B40" s="1054">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5"/>
      <c r="AD40" s="1055"/>
      <c r="AE40" s="1055"/>
      <c r="AF40" s="1055"/>
      <c r="AG40" s="1055"/>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4">
        <v>5</v>
      </c>
      <c r="B41" s="1054">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5"/>
      <c r="AD41" s="1055"/>
      <c r="AE41" s="1055"/>
      <c r="AF41" s="1055"/>
      <c r="AG41" s="1055"/>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4">
        <v>6</v>
      </c>
      <c r="B42" s="1054">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5"/>
      <c r="AD42" s="1055"/>
      <c r="AE42" s="1055"/>
      <c r="AF42" s="1055"/>
      <c r="AG42" s="1055"/>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4">
        <v>7</v>
      </c>
      <c r="B43" s="1054">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5"/>
      <c r="AD43" s="1055"/>
      <c r="AE43" s="1055"/>
      <c r="AF43" s="1055"/>
      <c r="AG43" s="1055"/>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4">
        <v>8</v>
      </c>
      <c r="B44" s="1054">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5"/>
      <c r="AD44" s="1055"/>
      <c r="AE44" s="1055"/>
      <c r="AF44" s="1055"/>
      <c r="AG44" s="1055"/>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4">
        <v>9</v>
      </c>
      <c r="B45" s="1054">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5"/>
      <c r="AD45" s="1055"/>
      <c r="AE45" s="1055"/>
      <c r="AF45" s="1055"/>
      <c r="AG45" s="1055"/>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4">
        <v>10</v>
      </c>
      <c r="B46" s="1054">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5"/>
      <c r="AD46" s="1055"/>
      <c r="AE46" s="1055"/>
      <c r="AF46" s="1055"/>
      <c r="AG46" s="1055"/>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4">
        <v>11</v>
      </c>
      <c r="B47" s="1054">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5"/>
      <c r="AD47" s="1055"/>
      <c r="AE47" s="1055"/>
      <c r="AF47" s="1055"/>
      <c r="AG47" s="1055"/>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4">
        <v>12</v>
      </c>
      <c r="B48" s="1054">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5"/>
      <c r="AD48" s="1055"/>
      <c r="AE48" s="1055"/>
      <c r="AF48" s="1055"/>
      <c r="AG48" s="1055"/>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4">
        <v>13</v>
      </c>
      <c r="B49" s="1054">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5"/>
      <c r="AD49" s="1055"/>
      <c r="AE49" s="1055"/>
      <c r="AF49" s="1055"/>
      <c r="AG49" s="1055"/>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4">
        <v>14</v>
      </c>
      <c r="B50" s="1054">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5"/>
      <c r="AD50" s="1055"/>
      <c r="AE50" s="1055"/>
      <c r="AF50" s="1055"/>
      <c r="AG50" s="1055"/>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4">
        <v>15</v>
      </c>
      <c r="B51" s="1054">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5"/>
      <c r="AD51" s="1055"/>
      <c r="AE51" s="1055"/>
      <c r="AF51" s="1055"/>
      <c r="AG51" s="1055"/>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4">
        <v>16</v>
      </c>
      <c r="B52" s="1054">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5"/>
      <c r="AD52" s="1055"/>
      <c r="AE52" s="1055"/>
      <c r="AF52" s="1055"/>
      <c r="AG52" s="1055"/>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4">
        <v>17</v>
      </c>
      <c r="B53" s="1054">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5"/>
      <c r="AD53" s="1055"/>
      <c r="AE53" s="1055"/>
      <c r="AF53" s="1055"/>
      <c r="AG53" s="1055"/>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4">
        <v>18</v>
      </c>
      <c r="B54" s="1054">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5"/>
      <c r="AD54" s="1055"/>
      <c r="AE54" s="1055"/>
      <c r="AF54" s="1055"/>
      <c r="AG54" s="1055"/>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4">
        <v>19</v>
      </c>
      <c r="B55" s="1054">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5"/>
      <c r="AD55" s="1055"/>
      <c r="AE55" s="1055"/>
      <c r="AF55" s="1055"/>
      <c r="AG55" s="1055"/>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4">
        <v>20</v>
      </c>
      <c r="B56" s="1054">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5"/>
      <c r="AD56" s="1055"/>
      <c r="AE56" s="1055"/>
      <c r="AF56" s="1055"/>
      <c r="AG56" s="1055"/>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4">
        <v>21</v>
      </c>
      <c r="B57" s="1054">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5"/>
      <c r="AD57" s="1055"/>
      <c r="AE57" s="1055"/>
      <c r="AF57" s="1055"/>
      <c r="AG57" s="1055"/>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4">
        <v>22</v>
      </c>
      <c r="B58" s="1054">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5"/>
      <c r="AD58" s="1055"/>
      <c r="AE58" s="1055"/>
      <c r="AF58" s="1055"/>
      <c r="AG58" s="1055"/>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4">
        <v>23</v>
      </c>
      <c r="B59" s="1054">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5"/>
      <c r="AD59" s="1055"/>
      <c r="AE59" s="1055"/>
      <c r="AF59" s="1055"/>
      <c r="AG59" s="1055"/>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4">
        <v>24</v>
      </c>
      <c r="B60" s="1054">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5"/>
      <c r="AD60" s="1055"/>
      <c r="AE60" s="1055"/>
      <c r="AF60" s="1055"/>
      <c r="AG60" s="1055"/>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4">
        <v>25</v>
      </c>
      <c r="B61" s="1054">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5"/>
      <c r="AD61" s="1055"/>
      <c r="AE61" s="1055"/>
      <c r="AF61" s="1055"/>
      <c r="AG61" s="1055"/>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4">
        <v>26</v>
      </c>
      <c r="B62" s="1054">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5"/>
      <c r="AD62" s="1055"/>
      <c r="AE62" s="1055"/>
      <c r="AF62" s="1055"/>
      <c r="AG62" s="1055"/>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4">
        <v>27</v>
      </c>
      <c r="B63" s="1054">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5"/>
      <c r="AD63" s="1055"/>
      <c r="AE63" s="1055"/>
      <c r="AF63" s="1055"/>
      <c r="AG63" s="1055"/>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4">
        <v>28</v>
      </c>
      <c r="B64" s="1054">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5"/>
      <c r="AD64" s="1055"/>
      <c r="AE64" s="1055"/>
      <c r="AF64" s="1055"/>
      <c r="AG64" s="1055"/>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4">
        <v>29</v>
      </c>
      <c r="B65" s="1054">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5"/>
      <c r="AD65" s="1055"/>
      <c r="AE65" s="1055"/>
      <c r="AF65" s="1055"/>
      <c r="AG65" s="1055"/>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4">
        <v>30</v>
      </c>
      <c r="B66" s="1054">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5"/>
      <c r="AD66" s="1055"/>
      <c r="AE66" s="1055"/>
      <c r="AF66" s="1055"/>
      <c r="AG66" s="1055"/>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296</v>
      </c>
      <c r="K69" s="361"/>
      <c r="L69" s="361"/>
      <c r="M69" s="361"/>
      <c r="N69" s="361"/>
      <c r="O69" s="361"/>
      <c r="P69" s="247" t="s">
        <v>27</v>
      </c>
      <c r="Q69" s="247"/>
      <c r="R69" s="247"/>
      <c r="S69" s="247"/>
      <c r="T69" s="247"/>
      <c r="U69" s="247"/>
      <c r="V69" s="247"/>
      <c r="W69" s="247"/>
      <c r="X69" s="247"/>
      <c r="Y69" s="362" t="s">
        <v>348</v>
      </c>
      <c r="Z69" s="363"/>
      <c r="AA69" s="363"/>
      <c r="AB69" s="363"/>
      <c r="AC69" s="152" t="s">
        <v>333</v>
      </c>
      <c r="AD69" s="152"/>
      <c r="AE69" s="152"/>
      <c r="AF69" s="152"/>
      <c r="AG69" s="152"/>
      <c r="AH69" s="362" t="s">
        <v>258</v>
      </c>
      <c r="AI69" s="360"/>
      <c r="AJ69" s="360"/>
      <c r="AK69" s="360"/>
      <c r="AL69" s="360" t="s">
        <v>21</v>
      </c>
      <c r="AM69" s="360"/>
      <c r="AN69" s="360"/>
      <c r="AO69" s="364"/>
      <c r="AP69" s="365" t="s">
        <v>297</v>
      </c>
      <c r="AQ69" s="365"/>
      <c r="AR69" s="365"/>
      <c r="AS69" s="365"/>
      <c r="AT69" s="365"/>
      <c r="AU69" s="365"/>
      <c r="AV69" s="365"/>
      <c r="AW69" s="365"/>
      <c r="AX69" s="365"/>
      <c r="AY69" s="34">
        <f t="shared" ref="AY69:AY70" si="0">$AY$67</f>
        <v>0</v>
      </c>
    </row>
    <row r="70" spans="1:51" ht="26.25" customHeight="1" x14ac:dyDescent="0.15">
      <c r="A70" s="1054">
        <v>1</v>
      </c>
      <c r="B70" s="1054">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5"/>
      <c r="AD70" s="1055"/>
      <c r="AE70" s="1055"/>
      <c r="AF70" s="1055"/>
      <c r="AG70" s="1055"/>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4">
        <v>2</v>
      </c>
      <c r="B71" s="1054">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5"/>
      <c r="AD71" s="1055"/>
      <c r="AE71" s="1055"/>
      <c r="AF71" s="1055"/>
      <c r="AG71" s="1055"/>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4">
        <v>3</v>
      </c>
      <c r="B72" s="1054">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5"/>
      <c r="AD72" s="1055"/>
      <c r="AE72" s="1055"/>
      <c r="AF72" s="1055"/>
      <c r="AG72" s="1055"/>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4">
        <v>4</v>
      </c>
      <c r="B73" s="1054">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5"/>
      <c r="AD73" s="1055"/>
      <c r="AE73" s="1055"/>
      <c r="AF73" s="1055"/>
      <c r="AG73" s="1055"/>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4">
        <v>5</v>
      </c>
      <c r="B74" s="1054">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5"/>
      <c r="AD74" s="1055"/>
      <c r="AE74" s="1055"/>
      <c r="AF74" s="1055"/>
      <c r="AG74" s="1055"/>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4">
        <v>6</v>
      </c>
      <c r="B75" s="1054">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5"/>
      <c r="AD75" s="1055"/>
      <c r="AE75" s="1055"/>
      <c r="AF75" s="1055"/>
      <c r="AG75" s="1055"/>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4">
        <v>7</v>
      </c>
      <c r="B76" s="1054">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5"/>
      <c r="AD76" s="1055"/>
      <c r="AE76" s="1055"/>
      <c r="AF76" s="1055"/>
      <c r="AG76" s="1055"/>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4">
        <v>8</v>
      </c>
      <c r="B77" s="1054">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5"/>
      <c r="AD77" s="1055"/>
      <c r="AE77" s="1055"/>
      <c r="AF77" s="1055"/>
      <c r="AG77" s="1055"/>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4">
        <v>9</v>
      </c>
      <c r="B78" s="1054">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5"/>
      <c r="AD78" s="1055"/>
      <c r="AE78" s="1055"/>
      <c r="AF78" s="1055"/>
      <c r="AG78" s="1055"/>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4">
        <v>10</v>
      </c>
      <c r="B79" s="1054">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5"/>
      <c r="AD79" s="1055"/>
      <c r="AE79" s="1055"/>
      <c r="AF79" s="1055"/>
      <c r="AG79" s="1055"/>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4">
        <v>11</v>
      </c>
      <c r="B80" s="1054">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5"/>
      <c r="AD80" s="1055"/>
      <c r="AE80" s="1055"/>
      <c r="AF80" s="1055"/>
      <c r="AG80" s="1055"/>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4">
        <v>12</v>
      </c>
      <c r="B81" s="1054">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5"/>
      <c r="AD81" s="1055"/>
      <c r="AE81" s="1055"/>
      <c r="AF81" s="1055"/>
      <c r="AG81" s="1055"/>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4">
        <v>13</v>
      </c>
      <c r="B82" s="1054">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5"/>
      <c r="AD82" s="1055"/>
      <c r="AE82" s="1055"/>
      <c r="AF82" s="1055"/>
      <c r="AG82" s="1055"/>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4">
        <v>14</v>
      </c>
      <c r="B83" s="1054">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5"/>
      <c r="AD83" s="1055"/>
      <c r="AE83" s="1055"/>
      <c r="AF83" s="1055"/>
      <c r="AG83" s="1055"/>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4">
        <v>15</v>
      </c>
      <c r="B84" s="1054">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5"/>
      <c r="AD84" s="1055"/>
      <c r="AE84" s="1055"/>
      <c r="AF84" s="1055"/>
      <c r="AG84" s="1055"/>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4">
        <v>16</v>
      </c>
      <c r="B85" s="1054">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5"/>
      <c r="AD85" s="1055"/>
      <c r="AE85" s="1055"/>
      <c r="AF85" s="1055"/>
      <c r="AG85" s="1055"/>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4">
        <v>17</v>
      </c>
      <c r="B86" s="1054">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5"/>
      <c r="AD86" s="1055"/>
      <c r="AE86" s="1055"/>
      <c r="AF86" s="1055"/>
      <c r="AG86" s="1055"/>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4">
        <v>18</v>
      </c>
      <c r="B87" s="1054">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5"/>
      <c r="AD87" s="1055"/>
      <c r="AE87" s="1055"/>
      <c r="AF87" s="1055"/>
      <c r="AG87" s="1055"/>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4">
        <v>19</v>
      </c>
      <c r="B88" s="1054">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5"/>
      <c r="AD88" s="1055"/>
      <c r="AE88" s="1055"/>
      <c r="AF88" s="1055"/>
      <c r="AG88" s="1055"/>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4">
        <v>20</v>
      </c>
      <c r="B89" s="1054">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5"/>
      <c r="AD89" s="1055"/>
      <c r="AE89" s="1055"/>
      <c r="AF89" s="1055"/>
      <c r="AG89" s="1055"/>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4">
        <v>21</v>
      </c>
      <c r="B90" s="1054">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5"/>
      <c r="AD90" s="1055"/>
      <c r="AE90" s="1055"/>
      <c r="AF90" s="1055"/>
      <c r="AG90" s="1055"/>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4">
        <v>22</v>
      </c>
      <c r="B91" s="1054">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5"/>
      <c r="AD91" s="1055"/>
      <c r="AE91" s="1055"/>
      <c r="AF91" s="1055"/>
      <c r="AG91" s="1055"/>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4">
        <v>23</v>
      </c>
      <c r="B92" s="1054">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5"/>
      <c r="AD92" s="1055"/>
      <c r="AE92" s="1055"/>
      <c r="AF92" s="1055"/>
      <c r="AG92" s="1055"/>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4">
        <v>24</v>
      </c>
      <c r="B93" s="1054">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5"/>
      <c r="AD93" s="1055"/>
      <c r="AE93" s="1055"/>
      <c r="AF93" s="1055"/>
      <c r="AG93" s="1055"/>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4">
        <v>25</v>
      </c>
      <c r="B94" s="1054">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5"/>
      <c r="AD94" s="1055"/>
      <c r="AE94" s="1055"/>
      <c r="AF94" s="1055"/>
      <c r="AG94" s="1055"/>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4">
        <v>26</v>
      </c>
      <c r="B95" s="1054">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5"/>
      <c r="AD95" s="1055"/>
      <c r="AE95" s="1055"/>
      <c r="AF95" s="1055"/>
      <c r="AG95" s="1055"/>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4">
        <v>27</v>
      </c>
      <c r="B96" s="1054">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5"/>
      <c r="AD96" s="1055"/>
      <c r="AE96" s="1055"/>
      <c r="AF96" s="1055"/>
      <c r="AG96" s="1055"/>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4">
        <v>28</v>
      </c>
      <c r="B97" s="1054">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5"/>
      <c r="AD97" s="1055"/>
      <c r="AE97" s="1055"/>
      <c r="AF97" s="1055"/>
      <c r="AG97" s="1055"/>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4">
        <v>29</v>
      </c>
      <c r="B98" s="1054">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5"/>
      <c r="AD98" s="1055"/>
      <c r="AE98" s="1055"/>
      <c r="AF98" s="1055"/>
      <c r="AG98" s="1055"/>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4">
        <v>30</v>
      </c>
      <c r="B99" s="1054">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5"/>
      <c r="AD99" s="1055"/>
      <c r="AE99" s="1055"/>
      <c r="AF99" s="1055"/>
      <c r="AG99" s="1055"/>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296</v>
      </c>
      <c r="K102" s="361"/>
      <c r="L102" s="361"/>
      <c r="M102" s="361"/>
      <c r="N102" s="361"/>
      <c r="O102" s="361"/>
      <c r="P102" s="247" t="s">
        <v>27</v>
      </c>
      <c r="Q102" s="247"/>
      <c r="R102" s="247"/>
      <c r="S102" s="247"/>
      <c r="T102" s="247"/>
      <c r="U102" s="247"/>
      <c r="V102" s="247"/>
      <c r="W102" s="247"/>
      <c r="X102" s="247"/>
      <c r="Y102" s="362" t="s">
        <v>348</v>
      </c>
      <c r="Z102" s="363"/>
      <c r="AA102" s="363"/>
      <c r="AB102" s="363"/>
      <c r="AC102" s="152" t="s">
        <v>333</v>
      </c>
      <c r="AD102" s="152"/>
      <c r="AE102" s="152"/>
      <c r="AF102" s="152"/>
      <c r="AG102" s="152"/>
      <c r="AH102" s="362" t="s">
        <v>258</v>
      </c>
      <c r="AI102" s="360"/>
      <c r="AJ102" s="360"/>
      <c r="AK102" s="360"/>
      <c r="AL102" s="360" t="s">
        <v>21</v>
      </c>
      <c r="AM102" s="360"/>
      <c r="AN102" s="360"/>
      <c r="AO102" s="364"/>
      <c r="AP102" s="365" t="s">
        <v>297</v>
      </c>
      <c r="AQ102" s="365"/>
      <c r="AR102" s="365"/>
      <c r="AS102" s="365"/>
      <c r="AT102" s="365"/>
      <c r="AU102" s="365"/>
      <c r="AV102" s="365"/>
      <c r="AW102" s="365"/>
      <c r="AX102" s="365"/>
      <c r="AY102" s="34">
        <f t="shared" ref="AY102:AY103" si="1">$AY$100</f>
        <v>0</v>
      </c>
    </row>
    <row r="103" spans="1:51" ht="26.25" customHeight="1" x14ac:dyDescent="0.15">
      <c r="A103" s="1054">
        <v>1</v>
      </c>
      <c r="B103" s="1054">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5"/>
      <c r="AD103" s="1055"/>
      <c r="AE103" s="1055"/>
      <c r="AF103" s="1055"/>
      <c r="AG103" s="1055"/>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4">
        <v>2</v>
      </c>
      <c r="B104" s="1054">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5"/>
      <c r="AD104" s="1055"/>
      <c r="AE104" s="1055"/>
      <c r="AF104" s="1055"/>
      <c r="AG104" s="1055"/>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4">
        <v>3</v>
      </c>
      <c r="B105" s="1054">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5"/>
      <c r="AD105" s="1055"/>
      <c r="AE105" s="1055"/>
      <c r="AF105" s="1055"/>
      <c r="AG105" s="1055"/>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4">
        <v>4</v>
      </c>
      <c r="B106" s="1054">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5"/>
      <c r="AD106" s="1055"/>
      <c r="AE106" s="1055"/>
      <c r="AF106" s="1055"/>
      <c r="AG106" s="1055"/>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4">
        <v>5</v>
      </c>
      <c r="B107" s="1054">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5"/>
      <c r="AD107" s="1055"/>
      <c r="AE107" s="1055"/>
      <c r="AF107" s="1055"/>
      <c r="AG107" s="1055"/>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4">
        <v>6</v>
      </c>
      <c r="B108" s="1054">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5"/>
      <c r="AD108" s="1055"/>
      <c r="AE108" s="1055"/>
      <c r="AF108" s="1055"/>
      <c r="AG108" s="1055"/>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4">
        <v>7</v>
      </c>
      <c r="B109" s="1054">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5"/>
      <c r="AD109" s="1055"/>
      <c r="AE109" s="1055"/>
      <c r="AF109" s="1055"/>
      <c r="AG109" s="1055"/>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4">
        <v>8</v>
      </c>
      <c r="B110" s="1054">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5"/>
      <c r="AD110" s="1055"/>
      <c r="AE110" s="1055"/>
      <c r="AF110" s="1055"/>
      <c r="AG110" s="1055"/>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4">
        <v>9</v>
      </c>
      <c r="B111" s="1054">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5"/>
      <c r="AD111" s="1055"/>
      <c r="AE111" s="1055"/>
      <c r="AF111" s="1055"/>
      <c r="AG111" s="1055"/>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4">
        <v>10</v>
      </c>
      <c r="B112" s="1054">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5"/>
      <c r="AD112" s="1055"/>
      <c r="AE112" s="1055"/>
      <c r="AF112" s="1055"/>
      <c r="AG112" s="1055"/>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4">
        <v>11</v>
      </c>
      <c r="B113" s="1054">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5"/>
      <c r="AD113" s="1055"/>
      <c r="AE113" s="1055"/>
      <c r="AF113" s="1055"/>
      <c r="AG113" s="1055"/>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4">
        <v>12</v>
      </c>
      <c r="B114" s="1054">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5"/>
      <c r="AD114" s="1055"/>
      <c r="AE114" s="1055"/>
      <c r="AF114" s="1055"/>
      <c r="AG114" s="1055"/>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4">
        <v>13</v>
      </c>
      <c r="B115" s="1054">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5"/>
      <c r="AD115" s="1055"/>
      <c r="AE115" s="1055"/>
      <c r="AF115" s="1055"/>
      <c r="AG115" s="1055"/>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4">
        <v>14</v>
      </c>
      <c r="B116" s="1054">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5"/>
      <c r="AD116" s="1055"/>
      <c r="AE116" s="1055"/>
      <c r="AF116" s="1055"/>
      <c r="AG116" s="1055"/>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4">
        <v>15</v>
      </c>
      <c r="B117" s="1054">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5"/>
      <c r="AD117" s="1055"/>
      <c r="AE117" s="1055"/>
      <c r="AF117" s="1055"/>
      <c r="AG117" s="1055"/>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4">
        <v>16</v>
      </c>
      <c r="B118" s="1054">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5"/>
      <c r="AD118" s="1055"/>
      <c r="AE118" s="1055"/>
      <c r="AF118" s="1055"/>
      <c r="AG118" s="1055"/>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4">
        <v>17</v>
      </c>
      <c r="B119" s="1054">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5"/>
      <c r="AD119" s="1055"/>
      <c r="AE119" s="1055"/>
      <c r="AF119" s="1055"/>
      <c r="AG119" s="1055"/>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4">
        <v>18</v>
      </c>
      <c r="B120" s="1054">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5"/>
      <c r="AD120" s="1055"/>
      <c r="AE120" s="1055"/>
      <c r="AF120" s="1055"/>
      <c r="AG120" s="1055"/>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4">
        <v>19</v>
      </c>
      <c r="B121" s="1054">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5"/>
      <c r="AD121" s="1055"/>
      <c r="AE121" s="1055"/>
      <c r="AF121" s="1055"/>
      <c r="AG121" s="1055"/>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4">
        <v>20</v>
      </c>
      <c r="B122" s="1054">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5"/>
      <c r="AD122" s="1055"/>
      <c r="AE122" s="1055"/>
      <c r="AF122" s="1055"/>
      <c r="AG122" s="1055"/>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4">
        <v>21</v>
      </c>
      <c r="B123" s="1054">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5"/>
      <c r="AD123" s="1055"/>
      <c r="AE123" s="1055"/>
      <c r="AF123" s="1055"/>
      <c r="AG123" s="1055"/>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4">
        <v>22</v>
      </c>
      <c r="B124" s="1054">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5"/>
      <c r="AD124" s="1055"/>
      <c r="AE124" s="1055"/>
      <c r="AF124" s="1055"/>
      <c r="AG124" s="1055"/>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4">
        <v>23</v>
      </c>
      <c r="B125" s="1054">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5"/>
      <c r="AD125" s="1055"/>
      <c r="AE125" s="1055"/>
      <c r="AF125" s="1055"/>
      <c r="AG125" s="1055"/>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4">
        <v>24</v>
      </c>
      <c r="B126" s="1054">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5"/>
      <c r="AD126" s="1055"/>
      <c r="AE126" s="1055"/>
      <c r="AF126" s="1055"/>
      <c r="AG126" s="1055"/>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4">
        <v>25</v>
      </c>
      <c r="B127" s="1054">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5"/>
      <c r="AD127" s="1055"/>
      <c r="AE127" s="1055"/>
      <c r="AF127" s="1055"/>
      <c r="AG127" s="1055"/>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4">
        <v>26</v>
      </c>
      <c r="B128" s="1054">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5"/>
      <c r="AD128" s="1055"/>
      <c r="AE128" s="1055"/>
      <c r="AF128" s="1055"/>
      <c r="AG128" s="1055"/>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4">
        <v>27</v>
      </c>
      <c r="B129" s="1054">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5"/>
      <c r="AD129" s="1055"/>
      <c r="AE129" s="1055"/>
      <c r="AF129" s="1055"/>
      <c r="AG129" s="1055"/>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4">
        <v>28</v>
      </c>
      <c r="B130" s="1054">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5"/>
      <c r="AD130" s="1055"/>
      <c r="AE130" s="1055"/>
      <c r="AF130" s="1055"/>
      <c r="AG130" s="1055"/>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4">
        <v>29</v>
      </c>
      <c r="B131" s="1054">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5"/>
      <c r="AD131" s="1055"/>
      <c r="AE131" s="1055"/>
      <c r="AF131" s="1055"/>
      <c r="AG131" s="1055"/>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4">
        <v>30</v>
      </c>
      <c r="B132" s="1054">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5"/>
      <c r="AD132" s="1055"/>
      <c r="AE132" s="1055"/>
      <c r="AF132" s="1055"/>
      <c r="AG132" s="1055"/>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296</v>
      </c>
      <c r="K135" s="361"/>
      <c r="L135" s="361"/>
      <c r="M135" s="361"/>
      <c r="N135" s="361"/>
      <c r="O135" s="361"/>
      <c r="P135" s="247" t="s">
        <v>27</v>
      </c>
      <c r="Q135" s="247"/>
      <c r="R135" s="247"/>
      <c r="S135" s="247"/>
      <c r="T135" s="247"/>
      <c r="U135" s="247"/>
      <c r="V135" s="247"/>
      <c r="W135" s="247"/>
      <c r="X135" s="247"/>
      <c r="Y135" s="362" t="s">
        <v>348</v>
      </c>
      <c r="Z135" s="363"/>
      <c r="AA135" s="363"/>
      <c r="AB135" s="363"/>
      <c r="AC135" s="152" t="s">
        <v>333</v>
      </c>
      <c r="AD135" s="152"/>
      <c r="AE135" s="152"/>
      <c r="AF135" s="152"/>
      <c r="AG135" s="152"/>
      <c r="AH135" s="362" t="s">
        <v>258</v>
      </c>
      <c r="AI135" s="360"/>
      <c r="AJ135" s="360"/>
      <c r="AK135" s="360"/>
      <c r="AL135" s="360" t="s">
        <v>21</v>
      </c>
      <c r="AM135" s="360"/>
      <c r="AN135" s="360"/>
      <c r="AO135" s="364"/>
      <c r="AP135" s="365" t="s">
        <v>297</v>
      </c>
      <c r="AQ135" s="365"/>
      <c r="AR135" s="365"/>
      <c r="AS135" s="365"/>
      <c r="AT135" s="365"/>
      <c r="AU135" s="365"/>
      <c r="AV135" s="365"/>
      <c r="AW135" s="365"/>
      <c r="AX135" s="365"/>
      <c r="AY135" s="34">
        <f t="shared" ref="AY135:AY136" si="2">$AY$133</f>
        <v>0</v>
      </c>
    </row>
    <row r="136" spans="1:51" ht="26.25" customHeight="1" x14ac:dyDescent="0.15">
      <c r="A136" s="1054">
        <v>1</v>
      </c>
      <c r="B136" s="1054">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5"/>
      <c r="AD136" s="1055"/>
      <c r="AE136" s="1055"/>
      <c r="AF136" s="1055"/>
      <c r="AG136" s="1055"/>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4">
        <v>2</v>
      </c>
      <c r="B137" s="1054">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5"/>
      <c r="AD137" s="1055"/>
      <c r="AE137" s="1055"/>
      <c r="AF137" s="1055"/>
      <c r="AG137" s="1055"/>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4">
        <v>3</v>
      </c>
      <c r="B138" s="1054">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5"/>
      <c r="AD138" s="1055"/>
      <c r="AE138" s="1055"/>
      <c r="AF138" s="1055"/>
      <c r="AG138" s="1055"/>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4">
        <v>4</v>
      </c>
      <c r="B139" s="1054">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5"/>
      <c r="AD139" s="1055"/>
      <c r="AE139" s="1055"/>
      <c r="AF139" s="1055"/>
      <c r="AG139" s="1055"/>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4">
        <v>5</v>
      </c>
      <c r="B140" s="1054">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5"/>
      <c r="AD140" s="1055"/>
      <c r="AE140" s="1055"/>
      <c r="AF140" s="1055"/>
      <c r="AG140" s="1055"/>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4">
        <v>6</v>
      </c>
      <c r="B141" s="1054">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5"/>
      <c r="AD141" s="1055"/>
      <c r="AE141" s="1055"/>
      <c r="AF141" s="1055"/>
      <c r="AG141" s="1055"/>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4">
        <v>7</v>
      </c>
      <c r="B142" s="1054">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5"/>
      <c r="AD142" s="1055"/>
      <c r="AE142" s="1055"/>
      <c r="AF142" s="1055"/>
      <c r="AG142" s="1055"/>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4">
        <v>8</v>
      </c>
      <c r="B143" s="1054">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5"/>
      <c r="AD143" s="1055"/>
      <c r="AE143" s="1055"/>
      <c r="AF143" s="1055"/>
      <c r="AG143" s="1055"/>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4">
        <v>9</v>
      </c>
      <c r="B144" s="1054">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5"/>
      <c r="AD144" s="1055"/>
      <c r="AE144" s="1055"/>
      <c r="AF144" s="1055"/>
      <c r="AG144" s="1055"/>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4">
        <v>10</v>
      </c>
      <c r="B145" s="1054">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5"/>
      <c r="AD145" s="1055"/>
      <c r="AE145" s="1055"/>
      <c r="AF145" s="1055"/>
      <c r="AG145" s="1055"/>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4">
        <v>11</v>
      </c>
      <c r="B146" s="1054">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5"/>
      <c r="AD146" s="1055"/>
      <c r="AE146" s="1055"/>
      <c r="AF146" s="1055"/>
      <c r="AG146" s="1055"/>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4">
        <v>12</v>
      </c>
      <c r="B147" s="1054">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5"/>
      <c r="AD147" s="1055"/>
      <c r="AE147" s="1055"/>
      <c r="AF147" s="1055"/>
      <c r="AG147" s="1055"/>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4">
        <v>13</v>
      </c>
      <c r="B148" s="1054">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5"/>
      <c r="AD148" s="1055"/>
      <c r="AE148" s="1055"/>
      <c r="AF148" s="1055"/>
      <c r="AG148" s="1055"/>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4">
        <v>14</v>
      </c>
      <c r="B149" s="1054">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5"/>
      <c r="AD149" s="1055"/>
      <c r="AE149" s="1055"/>
      <c r="AF149" s="1055"/>
      <c r="AG149" s="1055"/>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4">
        <v>15</v>
      </c>
      <c r="B150" s="1054">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5"/>
      <c r="AD150" s="1055"/>
      <c r="AE150" s="1055"/>
      <c r="AF150" s="1055"/>
      <c r="AG150" s="1055"/>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4">
        <v>16</v>
      </c>
      <c r="B151" s="1054">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5"/>
      <c r="AD151" s="1055"/>
      <c r="AE151" s="1055"/>
      <c r="AF151" s="1055"/>
      <c r="AG151" s="1055"/>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4">
        <v>17</v>
      </c>
      <c r="B152" s="1054">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5"/>
      <c r="AD152" s="1055"/>
      <c r="AE152" s="1055"/>
      <c r="AF152" s="1055"/>
      <c r="AG152" s="1055"/>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4">
        <v>18</v>
      </c>
      <c r="B153" s="1054">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5"/>
      <c r="AD153" s="1055"/>
      <c r="AE153" s="1055"/>
      <c r="AF153" s="1055"/>
      <c r="AG153" s="1055"/>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4">
        <v>19</v>
      </c>
      <c r="B154" s="1054">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5"/>
      <c r="AD154" s="1055"/>
      <c r="AE154" s="1055"/>
      <c r="AF154" s="1055"/>
      <c r="AG154" s="1055"/>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4">
        <v>20</v>
      </c>
      <c r="B155" s="1054">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5"/>
      <c r="AD155" s="1055"/>
      <c r="AE155" s="1055"/>
      <c r="AF155" s="1055"/>
      <c r="AG155" s="1055"/>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4">
        <v>21</v>
      </c>
      <c r="B156" s="1054">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5"/>
      <c r="AD156" s="1055"/>
      <c r="AE156" s="1055"/>
      <c r="AF156" s="1055"/>
      <c r="AG156" s="1055"/>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4">
        <v>22</v>
      </c>
      <c r="B157" s="1054">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5"/>
      <c r="AD157" s="1055"/>
      <c r="AE157" s="1055"/>
      <c r="AF157" s="1055"/>
      <c r="AG157" s="1055"/>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4">
        <v>23</v>
      </c>
      <c r="B158" s="1054">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5"/>
      <c r="AD158" s="1055"/>
      <c r="AE158" s="1055"/>
      <c r="AF158" s="1055"/>
      <c r="AG158" s="1055"/>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4">
        <v>24</v>
      </c>
      <c r="B159" s="1054">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5"/>
      <c r="AD159" s="1055"/>
      <c r="AE159" s="1055"/>
      <c r="AF159" s="1055"/>
      <c r="AG159" s="1055"/>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4">
        <v>25</v>
      </c>
      <c r="B160" s="1054">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5"/>
      <c r="AD160" s="1055"/>
      <c r="AE160" s="1055"/>
      <c r="AF160" s="1055"/>
      <c r="AG160" s="1055"/>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4">
        <v>26</v>
      </c>
      <c r="B161" s="1054">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5"/>
      <c r="AD161" s="1055"/>
      <c r="AE161" s="1055"/>
      <c r="AF161" s="1055"/>
      <c r="AG161" s="1055"/>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4">
        <v>27</v>
      </c>
      <c r="B162" s="1054">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5"/>
      <c r="AD162" s="1055"/>
      <c r="AE162" s="1055"/>
      <c r="AF162" s="1055"/>
      <c r="AG162" s="1055"/>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4">
        <v>28</v>
      </c>
      <c r="B163" s="1054">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5"/>
      <c r="AD163" s="1055"/>
      <c r="AE163" s="1055"/>
      <c r="AF163" s="1055"/>
      <c r="AG163" s="1055"/>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4">
        <v>29</v>
      </c>
      <c r="B164" s="1054">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5"/>
      <c r="AD164" s="1055"/>
      <c r="AE164" s="1055"/>
      <c r="AF164" s="1055"/>
      <c r="AG164" s="1055"/>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4">
        <v>30</v>
      </c>
      <c r="B165" s="1054">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5"/>
      <c r="AD165" s="1055"/>
      <c r="AE165" s="1055"/>
      <c r="AF165" s="1055"/>
      <c r="AG165" s="1055"/>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296</v>
      </c>
      <c r="K168" s="361"/>
      <c r="L168" s="361"/>
      <c r="M168" s="361"/>
      <c r="N168" s="361"/>
      <c r="O168" s="361"/>
      <c r="P168" s="247" t="s">
        <v>27</v>
      </c>
      <c r="Q168" s="247"/>
      <c r="R168" s="247"/>
      <c r="S168" s="247"/>
      <c r="T168" s="247"/>
      <c r="U168" s="247"/>
      <c r="V168" s="247"/>
      <c r="W168" s="247"/>
      <c r="X168" s="247"/>
      <c r="Y168" s="362" t="s">
        <v>348</v>
      </c>
      <c r="Z168" s="363"/>
      <c r="AA168" s="363"/>
      <c r="AB168" s="363"/>
      <c r="AC168" s="152" t="s">
        <v>333</v>
      </c>
      <c r="AD168" s="152"/>
      <c r="AE168" s="152"/>
      <c r="AF168" s="152"/>
      <c r="AG168" s="152"/>
      <c r="AH168" s="362" t="s">
        <v>258</v>
      </c>
      <c r="AI168" s="360"/>
      <c r="AJ168" s="360"/>
      <c r="AK168" s="360"/>
      <c r="AL168" s="360" t="s">
        <v>21</v>
      </c>
      <c r="AM168" s="360"/>
      <c r="AN168" s="360"/>
      <c r="AO168" s="364"/>
      <c r="AP168" s="365" t="s">
        <v>297</v>
      </c>
      <c r="AQ168" s="365"/>
      <c r="AR168" s="365"/>
      <c r="AS168" s="365"/>
      <c r="AT168" s="365"/>
      <c r="AU168" s="365"/>
      <c r="AV168" s="365"/>
      <c r="AW168" s="365"/>
      <c r="AX168" s="365"/>
      <c r="AY168" s="34">
        <f t="shared" ref="AY168:AY169" si="3">$AY$166</f>
        <v>0</v>
      </c>
    </row>
    <row r="169" spans="1:51" ht="26.25" customHeight="1" x14ac:dyDescent="0.15">
      <c r="A169" s="1054">
        <v>1</v>
      </c>
      <c r="B169" s="1054">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5"/>
      <c r="AD169" s="1055"/>
      <c r="AE169" s="1055"/>
      <c r="AF169" s="1055"/>
      <c r="AG169" s="1055"/>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4">
        <v>2</v>
      </c>
      <c r="B170" s="1054">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5"/>
      <c r="AD170" s="1055"/>
      <c r="AE170" s="1055"/>
      <c r="AF170" s="1055"/>
      <c r="AG170" s="1055"/>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4">
        <v>3</v>
      </c>
      <c r="B171" s="1054">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5"/>
      <c r="AD171" s="1055"/>
      <c r="AE171" s="1055"/>
      <c r="AF171" s="1055"/>
      <c r="AG171" s="1055"/>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4">
        <v>4</v>
      </c>
      <c r="B172" s="1054">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5"/>
      <c r="AD172" s="1055"/>
      <c r="AE172" s="1055"/>
      <c r="AF172" s="1055"/>
      <c r="AG172" s="1055"/>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4">
        <v>5</v>
      </c>
      <c r="B173" s="1054">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5"/>
      <c r="AD173" s="1055"/>
      <c r="AE173" s="1055"/>
      <c r="AF173" s="1055"/>
      <c r="AG173" s="1055"/>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4">
        <v>6</v>
      </c>
      <c r="B174" s="1054">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5"/>
      <c r="AD174" s="1055"/>
      <c r="AE174" s="1055"/>
      <c r="AF174" s="1055"/>
      <c r="AG174" s="1055"/>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4">
        <v>7</v>
      </c>
      <c r="B175" s="1054">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5"/>
      <c r="AD175" s="1055"/>
      <c r="AE175" s="1055"/>
      <c r="AF175" s="1055"/>
      <c r="AG175" s="1055"/>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4">
        <v>8</v>
      </c>
      <c r="B176" s="1054">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5"/>
      <c r="AD176" s="1055"/>
      <c r="AE176" s="1055"/>
      <c r="AF176" s="1055"/>
      <c r="AG176" s="1055"/>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4">
        <v>9</v>
      </c>
      <c r="B177" s="1054">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5"/>
      <c r="AD177" s="1055"/>
      <c r="AE177" s="1055"/>
      <c r="AF177" s="1055"/>
      <c r="AG177" s="1055"/>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4">
        <v>10</v>
      </c>
      <c r="B178" s="1054">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5"/>
      <c r="AD178" s="1055"/>
      <c r="AE178" s="1055"/>
      <c r="AF178" s="1055"/>
      <c r="AG178" s="1055"/>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4">
        <v>11</v>
      </c>
      <c r="B179" s="1054">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5"/>
      <c r="AD179" s="1055"/>
      <c r="AE179" s="1055"/>
      <c r="AF179" s="1055"/>
      <c r="AG179" s="1055"/>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4">
        <v>12</v>
      </c>
      <c r="B180" s="1054">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5"/>
      <c r="AD180" s="1055"/>
      <c r="AE180" s="1055"/>
      <c r="AF180" s="1055"/>
      <c r="AG180" s="1055"/>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4">
        <v>13</v>
      </c>
      <c r="B181" s="1054">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5"/>
      <c r="AD181" s="1055"/>
      <c r="AE181" s="1055"/>
      <c r="AF181" s="1055"/>
      <c r="AG181" s="1055"/>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4">
        <v>14</v>
      </c>
      <c r="B182" s="1054">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5"/>
      <c r="AD182" s="1055"/>
      <c r="AE182" s="1055"/>
      <c r="AF182" s="1055"/>
      <c r="AG182" s="1055"/>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4">
        <v>15</v>
      </c>
      <c r="B183" s="1054">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5"/>
      <c r="AD183" s="1055"/>
      <c r="AE183" s="1055"/>
      <c r="AF183" s="1055"/>
      <c r="AG183" s="1055"/>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4">
        <v>16</v>
      </c>
      <c r="B184" s="1054">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5"/>
      <c r="AD184" s="1055"/>
      <c r="AE184" s="1055"/>
      <c r="AF184" s="1055"/>
      <c r="AG184" s="1055"/>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4">
        <v>17</v>
      </c>
      <c r="B185" s="1054">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5"/>
      <c r="AD185" s="1055"/>
      <c r="AE185" s="1055"/>
      <c r="AF185" s="1055"/>
      <c r="AG185" s="1055"/>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4">
        <v>18</v>
      </c>
      <c r="B186" s="1054">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5"/>
      <c r="AD186" s="1055"/>
      <c r="AE186" s="1055"/>
      <c r="AF186" s="1055"/>
      <c r="AG186" s="1055"/>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4">
        <v>19</v>
      </c>
      <c r="B187" s="1054">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5"/>
      <c r="AD187" s="1055"/>
      <c r="AE187" s="1055"/>
      <c r="AF187" s="1055"/>
      <c r="AG187" s="1055"/>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4">
        <v>20</v>
      </c>
      <c r="B188" s="1054">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5"/>
      <c r="AD188" s="1055"/>
      <c r="AE188" s="1055"/>
      <c r="AF188" s="1055"/>
      <c r="AG188" s="1055"/>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4">
        <v>21</v>
      </c>
      <c r="B189" s="1054">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5"/>
      <c r="AD189" s="1055"/>
      <c r="AE189" s="1055"/>
      <c r="AF189" s="1055"/>
      <c r="AG189" s="1055"/>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4">
        <v>22</v>
      </c>
      <c r="B190" s="1054">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5"/>
      <c r="AD190" s="1055"/>
      <c r="AE190" s="1055"/>
      <c r="AF190" s="1055"/>
      <c r="AG190" s="1055"/>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4">
        <v>23</v>
      </c>
      <c r="B191" s="1054">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5"/>
      <c r="AD191" s="1055"/>
      <c r="AE191" s="1055"/>
      <c r="AF191" s="1055"/>
      <c r="AG191" s="1055"/>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4">
        <v>24</v>
      </c>
      <c r="B192" s="1054">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5"/>
      <c r="AD192" s="1055"/>
      <c r="AE192" s="1055"/>
      <c r="AF192" s="1055"/>
      <c r="AG192" s="1055"/>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4">
        <v>25</v>
      </c>
      <c r="B193" s="1054">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5"/>
      <c r="AD193" s="1055"/>
      <c r="AE193" s="1055"/>
      <c r="AF193" s="1055"/>
      <c r="AG193" s="1055"/>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4">
        <v>26</v>
      </c>
      <c r="B194" s="1054">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5"/>
      <c r="AD194" s="1055"/>
      <c r="AE194" s="1055"/>
      <c r="AF194" s="1055"/>
      <c r="AG194" s="1055"/>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4">
        <v>27</v>
      </c>
      <c r="B195" s="1054">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5"/>
      <c r="AD195" s="1055"/>
      <c r="AE195" s="1055"/>
      <c r="AF195" s="1055"/>
      <c r="AG195" s="1055"/>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4">
        <v>28</v>
      </c>
      <c r="B196" s="1054">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5"/>
      <c r="AD196" s="1055"/>
      <c r="AE196" s="1055"/>
      <c r="AF196" s="1055"/>
      <c r="AG196" s="1055"/>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4">
        <v>29</v>
      </c>
      <c r="B197" s="1054">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5"/>
      <c r="AD197" s="1055"/>
      <c r="AE197" s="1055"/>
      <c r="AF197" s="1055"/>
      <c r="AG197" s="1055"/>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4">
        <v>30</v>
      </c>
      <c r="B198" s="1054">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5"/>
      <c r="AD198" s="1055"/>
      <c r="AE198" s="1055"/>
      <c r="AF198" s="1055"/>
      <c r="AG198" s="1055"/>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296</v>
      </c>
      <c r="K201" s="361"/>
      <c r="L201" s="361"/>
      <c r="M201" s="361"/>
      <c r="N201" s="361"/>
      <c r="O201" s="361"/>
      <c r="P201" s="247" t="s">
        <v>27</v>
      </c>
      <c r="Q201" s="247"/>
      <c r="R201" s="247"/>
      <c r="S201" s="247"/>
      <c r="T201" s="247"/>
      <c r="U201" s="247"/>
      <c r="V201" s="247"/>
      <c r="W201" s="247"/>
      <c r="X201" s="247"/>
      <c r="Y201" s="362" t="s">
        <v>348</v>
      </c>
      <c r="Z201" s="363"/>
      <c r="AA201" s="363"/>
      <c r="AB201" s="363"/>
      <c r="AC201" s="152" t="s">
        <v>333</v>
      </c>
      <c r="AD201" s="152"/>
      <c r="AE201" s="152"/>
      <c r="AF201" s="152"/>
      <c r="AG201" s="152"/>
      <c r="AH201" s="362" t="s">
        <v>258</v>
      </c>
      <c r="AI201" s="360"/>
      <c r="AJ201" s="360"/>
      <c r="AK201" s="360"/>
      <c r="AL201" s="360" t="s">
        <v>21</v>
      </c>
      <c r="AM201" s="360"/>
      <c r="AN201" s="360"/>
      <c r="AO201" s="364"/>
      <c r="AP201" s="365" t="s">
        <v>297</v>
      </c>
      <c r="AQ201" s="365"/>
      <c r="AR201" s="365"/>
      <c r="AS201" s="365"/>
      <c r="AT201" s="365"/>
      <c r="AU201" s="365"/>
      <c r="AV201" s="365"/>
      <c r="AW201" s="365"/>
      <c r="AX201" s="365"/>
      <c r="AY201" s="34">
        <f t="shared" ref="AY201:AY202" si="4">$AY$199</f>
        <v>0</v>
      </c>
    </row>
    <row r="202" spans="1:51" ht="26.25" customHeight="1" x14ac:dyDescent="0.15">
      <c r="A202" s="1054">
        <v>1</v>
      </c>
      <c r="B202" s="1054">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5"/>
      <c r="AD202" s="1055"/>
      <c r="AE202" s="1055"/>
      <c r="AF202" s="1055"/>
      <c r="AG202" s="1055"/>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4">
        <v>2</v>
      </c>
      <c r="B203" s="1054">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5"/>
      <c r="AD203" s="1055"/>
      <c r="AE203" s="1055"/>
      <c r="AF203" s="1055"/>
      <c r="AG203" s="1055"/>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4">
        <v>3</v>
      </c>
      <c r="B204" s="1054">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5"/>
      <c r="AD204" s="1055"/>
      <c r="AE204" s="1055"/>
      <c r="AF204" s="1055"/>
      <c r="AG204" s="1055"/>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4">
        <v>4</v>
      </c>
      <c r="B205" s="1054">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5"/>
      <c r="AD205" s="1055"/>
      <c r="AE205" s="1055"/>
      <c r="AF205" s="1055"/>
      <c r="AG205" s="1055"/>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4">
        <v>5</v>
      </c>
      <c r="B206" s="1054">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5"/>
      <c r="AD206" s="1055"/>
      <c r="AE206" s="1055"/>
      <c r="AF206" s="1055"/>
      <c r="AG206" s="1055"/>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4">
        <v>6</v>
      </c>
      <c r="B207" s="1054">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5"/>
      <c r="AD207" s="1055"/>
      <c r="AE207" s="1055"/>
      <c r="AF207" s="1055"/>
      <c r="AG207" s="1055"/>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4">
        <v>7</v>
      </c>
      <c r="B208" s="1054">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5"/>
      <c r="AD208" s="1055"/>
      <c r="AE208" s="1055"/>
      <c r="AF208" s="1055"/>
      <c r="AG208" s="1055"/>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4">
        <v>8</v>
      </c>
      <c r="B209" s="1054">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5"/>
      <c r="AD209" s="1055"/>
      <c r="AE209" s="1055"/>
      <c r="AF209" s="1055"/>
      <c r="AG209" s="1055"/>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4">
        <v>9</v>
      </c>
      <c r="B210" s="1054">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5"/>
      <c r="AD210" s="1055"/>
      <c r="AE210" s="1055"/>
      <c r="AF210" s="1055"/>
      <c r="AG210" s="1055"/>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4">
        <v>10</v>
      </c>
      <c r="B211" s="1054">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5"/>
      <c r="AD211" s="1055"/>
      <c r="AE211" s="1055"/>
      <c r="AF211" s="1055"/>
      <c r="AG211" s="1055"/>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4">
        <v>11</v>
      </c>
      <c r="B212" s="1054">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5"/>
      <c r="AD212" s="1055"/>
      <c r="AE212" s="1055"/>
      <c r="AF212" s="1055"/>
      <c r="AG212" s="1055"/>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4">
        <v>12</v>
      </c>
      <c r="B213" s="1054">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5"/>
      <c r="AD213" s="1055"/>
      <c r="AE213" s="1055"/>
      <c r="AF213" s="1055"/>
      <c r="AG213" s="1055"/>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4">
        <v>13</v>
      </c>
      <c r="B214" s="1054">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5"/>
      <c r="AD214" s="1055"/>
      <c r="AE214" s="1055"/>
      <c r="AF214" s="1055"/>
      <c r="AG214" s="1055"/>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4">
        <v>14</v>
      </c>
      <c r="B215" s="1054">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5"/>
      <c r="AD215" s="1055"/>
      <c r="AE215" s="1055"/>
      <c r="AF215" s="1055"/>
      <c r="AG215" s="1055"/>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4">
        <v>15</v>
      </c>
      <c r="B216" s="1054">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5"/>
      <c r="AD216" s="1055"/>
      <c r="AE216" s="1055"/>
      <c r="AF216" s="1055"/>
      <c r="AG216" s="1055"/>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4">
        <v>16</v>
      </c>
      <c r="B217" s="1054">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5"/>
      <c r="AD217" s="1055"/>
      <c r="AE217" s="1055"/>
      <c r="AF217" s="1055"/>
      <c r="AG217" s="1055"/>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4">
        <v>17</v>
      </c>
      <c r="B218" s="1054">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5"/>
      <c r="AD218" s="1055"/>
      <c r="AE218" s="1055"/>
      <c r="AF218" s="1055"/>
      <c r="AG218" s="1055"/>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4">
        <v>18</v>
      </c>
      <c r="B219" s="1054">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5"/>
      <c r="AD219" s="1055"/>
      <c r="AE219" s="1055"/>
      <c r="AF219" s="1055"/>
      <c r="AG219" s="1055"/>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4">
        <v>19</v>
      </c>
      <c r="B220" s="1054">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5"/>
      <c r="AD220" s="1055"/>
      <c r="AE220" s="1055"/>
      <c r="AF220" s="1055"/>
      <c r="AG220" s="1055"/>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4">
        <v>20</v>
      </c>
      <c r="B221" s="1054">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5"/>
      <c r="AD221" s="1055"/>
      <c r="AE221" s="1055"/>
      <c r="AF221" s="1055"/>
      <c r="AG221" s="1055"/>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4">
        <v>21</v>
      </c>
      <c r="B222" s="1054">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5"/>
      <c r="AD222" s="1055"/>
      <c r="AE222" s="1055"/>
      <c r="AF222" s="1055"/>
      <c r="AG222" s="1055"/>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4">
        <v>22</v>
      </c>
      <c r="B223" s="1054">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5"/>
      <c r="AD223" s="1055"/>
      <c r="AE223" s="1055"/>
      <c r="AF223" s="1055"/>
      <c r="AG223" s="1055"/>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4">
        <v>23</v>
      </c>
      <c r="B224" s="1054">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5"/>
      <c r="AD224" s="1055"/>
      <c r="AE224" s="1055"/>
      <c r="AF224" s="1055"/>
      <c r="AG224" s="1055"/>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4">
        <v>24</v>
      </c>
      <c r="B225" s="1054">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5"/>
      <c r="AD225" s="1055"/>
      <c r="AE225" s="1055"/>
      <c r="AF225" s="1055"/>
      <c r="AG225" s="1055"/>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4">
        <v>25</v>
      </c>
      <c r="B226" s="1054">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5"/>
      <c r="AD226" s="1055"/>
      <c r="AE226" s="1055"/>
      <c r="AF226" s="1055"/>
      <c r="AG226" s="1055"/>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4">
        <v>26</v>
      </c>
      <c r="B227" s="1054">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5"/>
      <c r="AD227" s="1055"/>
      <c r="AE227" s="1055"/>
      <c r="AF227" s="1055"/>
      <c r="AG227" s="1055"/>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4">
        <v>27</v>
      </c>
      <c r="B228" s="1054">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5"/>
      <c r="AD228" s="1055"/>
      <c r="AE228" s="1055"/>
      <c r="AF228" s="1055"/>
      <c r="AG228" s="1055"/>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4">
        <v>28</v>
      </c>
      <c r="B229" s="1054">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5"/>
      <c r="AD229" s="1055"/>
      <c r="AE229" s="1055"/>
      <c r="AF229" s="1055"/>
      <c r="AG229" s="1055"/>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4">
        <v>29</v>
      </c>
      <c r="B230" s="1054">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5"/>
      <c r="AD230" s="1055"/>
      <c r="AE230" s="1055"/>
      <c r="AF230" s="1055"/>
      <c r="AG230" s="1055"/>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4">
        <v>30</v>
      </c>
      <c r="B231" s="1054">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5"/>
      <c r="AD231" s="1055"/>
      <c r="AE231" s="1055"/>
      <c r="AF231" s="1055"/>
      <c r="AG231" s="1055"/>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296</v>
      </c>
      <c r="K234" s="361"/>
      <c r="L234" s="361"/>
      <c r="M234" s="361"/>
      <c r="N234" s="361"/>
      <c r="O234" s="361"/>
      <c r="P234" s="247" t="s">
        <v>27</v>
      </c>
      <c r="Q234" s="247"/>
      <c r="R234" s="247"/>
      <c r="S234" s="247"/>
      <c r="T234" s="247"/>
      <c r="U234" s="247"/>
      <c r="V234" s="247"/>
      <c r="W234" s="247"/>
      <c r="X234" s="247"/>
      <c r="Y234" s="362" t="s">
        <v>348</v>
      </c>
      <c r="Z234" s="363"/>
      <c r="AA234" s="363"/>
      <c r="AB234" s="363"/>
      <c r="AC234" s="152" t="s">
        <v>333</v>
      </c>
      <c r="AD234" s="152"/>
      <c r="AE234" s="152"/>
      <c r="AF234" s="152"/>
      <c r="AG234" s="152"/>
      <c r="AH234" s="362" t="s">
        <v>258</v>
      </c>
      <c r="AI234" s="360"/>
      <c r="AJ234" s="360"/>
      <c r="AK234" s="360"/>
      <c r="AL234" s="360" t="s">
        <v>21</v>
      </c>
      <c r="AM234" s="360"/>
      <c r="AN234" s="360"/>
      <c r="AO234" s="364"/>
      <c r="AP234" s="365" t="s">
        <v>297</v>
      </c>
      <c r="AQ234" s="365"/>
      <c r="AR234" s="365"/>
      <c r="AS234" s="365"/>
      <c r="AT234" s="365"/>
      <c r="AU234" s="365"/>
      <c r="AV234" s="365"/>
      <c r="AW234" s="365"/>
      <c r="AX234" s="365"/>
      <c r="AY234" s="91">
        <f>$AY$232</f>
        <v>0</v>
      </c>
    </row>
    <row r="235" spans="1:51" ht="26.25" customHeight="1" x14ac:dyDescent="0.15">
      <c r="A235" s="1054">
        <v>1</v>
      </c>
      <c r="B235" s="1054">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5"/>
      <c r="AD235" s="1055"/>
      <c r="AE235" s="1055"/>
      <c r="AF235" s="1055"/>
      <c r="AG235" s="1055"/>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4">
        <v>2</v>
      </c>
      <c r="B236" s="1054">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5"/>
      <c r="AD236" s="1055"/>
      <c r="AE236" s="1055"/>
      <c r="AF236" s="1055"/>
      <c r="AG236" s="1055"/>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4">
        <v>3</v>
      </c>
      <c r="B237" s="1054">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5"/>
      <c r="AD237" s="1055"/>
      <c r="AE237" s="1055"/>
      <c r="AF237" s="1055"/>
      <c r="AG237" s="1055"/>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4">
        <v>4</v>
      </c>
      <c r="B238" s="1054">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5"/>
      <c r="AD238" s="1055"/>
      <c r="AE238" s="1055"/>
      <c r="AF238" s="1055"/>
      <c r="AG238" s="1055"/>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4">
        <v>5</v>
      </c>
      <c r="B239" s="1054">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5"/>
      <c r="AD239" s="1055"/>
      <c r="AE239" s="1055"/>
      <c r="AF239" s="1055"/>
      <c r="AG239" s="1055"/>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4">
        <v>6</v>
      </c>
      <c r="B240" s="1054">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5"/>
      <c r="AD240" s="1055"/>
      <c r="AE240" s="1055"/>
      <c r="AF240" s="1055"/>
      <c r="AG240" s="1055"/>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4">
        <v>7</v>
      </c>
      <c r="B241" s="1054">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5"/>
      <c r="AD241" s="1055"/>
      <c r="AE241" s="1055"/>
      <c r="AF241" s="1055"/>
      <c r="AG241" s="1055"/>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4">
        <v>8</v>
      </c>
      <c r="B242" s="1054">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5"/>
      <c r="AD242" s="1055"/>
      <c r="AE242" s="1055"/>
      <c r="AF242" s="1055"/>
      <c r="AG242" s="1055"/>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4">
        <v>9</v>
      </c>
      <c r="B243" s="1054">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5"/>
      <c r="AD243" s="1055"/>
      <c r="AE243" s="1055"/>
      <c r="AF243" s="1055"/>
      <c r="AG243" s="1055"/>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4">
        <v>10</v>
      </c>
      <c r="B244" s="1054">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5"/>
      <c r="AD244" s="1055"/>
      <c r="AE244" s="1055"/>
      <c r="AF244" s="1055"/>
      <c r="AG244" s="1055"/>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4">
        <v>11</v>
      </c>
      <c r="B245" s="1054">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5"/>
      <c r="AD245" s="1055"/>
      <c r="AE245" s="1055"/>
      <c r="AF245" s="1055"/>
      <c r="AG245" s="1055"/>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4">
        <v>12</v>
      </c>
      <c r="B246" s="1054">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5"/>
      <c r="AD246" s="1055"/>
      <c r="AE246" s="1055"/>
      <c r="AF246" s="1055"/>
      <c r="AG246" s="1055"/>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4">
        <v>13</v>
      </c>
      <c r="B247" s="1054">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5"/>
      <c r="AD247" s="1055"/>
      <c r="AE247" s="1055"/>
      <c r="AF247" s="1055"/>
      <c r="AG247" s="1055"/>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4">
        <v>14</v>
      </c>
      <c r="B248" s="1054">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5"/>
      <c r="AD248" s="1055"/>
      <c r="AE248" s="1055"/>
      <c r="AF248" s="1055"/>
      <c r="AG248" s="1055"/>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4">
        <v>15</v>
      </c>
      <c r="B249" s="1054">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5"/>
      <c r="AD249" s="1055"/>
      <c r="AE249" s="1055"/>
      <c r="AF249" s="1055"/>
      <c r="AG249" s="1055"/>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4">
        <v>16</v>
      </c>
      <c r="B250" s="1054">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5"/>
      <c r="AD250" s="1055"/>
      <c r="AE250" s="1055"/>
      <c r="AF250" s="1055"/>
      <c r="AG250" s="1055"/>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4">
        <v>17</v>
      </c>
      <c r="B251" s="1054">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5"/>
      <c r="AD251" s="1055"/>
      <c r="AE251" s="1055"/>
      <c r="AF251" s="1055"/>
      <c r="AG251" s="1055"/>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4">
        <v>18</v>
      </c>
      <c r="B252" s="1054">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5"/>
      <c r="AD252" s="1055"/>
      <c r="AE252" s="1055"/>
      <c r="AF252" s="1055"/>
      <c r="AG252" s="1055"/>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4">
        <v>19</v>
      </c>
      <c r="B253" s="1054">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5"/>
      <c r="AD253" s="1055"/>
      <c r="AE253" s="1055"/>
      <c r="AF253" s="1055"/>
      <c r="AG253" s="1055"/>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4">
        <v>20</v>
      </c>
      <c r="B254" s="1054">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5"/>
      <c r="AD254" s="1055"/>
      <c r="AE254" s="1055"/>
      <c r="AF254" s="1055"/>
      <c r="AG254" s="1055"/>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4">
        <v>21</v>
      </c>
      <c r="B255" s="1054">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5"/>
      <c r="AD255" s="1055"/>
      <c r="AE255" s="1055"/>
      <c r="AF255" s="1055"/>
      <c r="AG255" s="1055"/>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4">
        <v>22</v>
      </c>
      <c r="B256" s="1054">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5"/>
      <c r="AD256" s="1055"/>
      <c r="AE256" s="1055"/>
      <c r="AF256" s="1055"/>
      <c r="AG256" s="1055"/>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4">
        <v>23</v>
      </c>
      <c r="B257" s="1054">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5"/>
      <c r="AD257" s="1055"/>
      <c r="AE257" s="1055"/>
      <c r="AF257" s="1055"/>
      <c r="AG257" s="1055"/>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4">
        <v>24</v>
      </c>
      <c r="B258" s="1054">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5"/>
      <c r="AD258" s="1055"/>
      <c r="AE258" s="1055"/>
      <c r="AF258" s="1055"/>
      <c r="AG258" s="1055"/>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4">
        <v>25</v>
      </c>
      <c r="B259" s="1054">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5"/>
      <c r="AD259" s="1055"/>
      <c r="AE259" s="1055"/>
      <c r="AF259" s="1055"/>
      <c r="AG259" s="1055"/>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4">
        <v>26</v>
      </c>
      <c r="B260" s="1054">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5"/>
      <c r="AD260" s="1055"/>
      <c r="AE260" s="1055"/>
      <c r="AF260" s="1055"/>
      <c r="AG260" s="1055"/>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4">
        <v>27</v>
      </c>
      <c r="B261" s="1054">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5"/>
      <c r="AD261" s="1055"/>
      <c r="AE261" s="1055"/>
      <c r="AF261" s="1055"/>
      <c r="AG261" s="1055"/>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4">
        <v>28</v>
      </c>
      <c r="B262" s="1054">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5"/>
      <c r="AD262" s="1055"/>
      <c r="AE262" s="1055"/>
      <c r="AF262" s="1055"/>
      <c r="AG262" s="1055"/>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4">
        <v>29</v>
      </c>
      <c r="B263" s="1054">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5"/>
      <c r="AD263" s="1055"/>
      <c r="AE263" s="1055"/>
      <c r="AF263" s="1055"/>
      <c r="AG263" s="1055"/>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4">
        <v>30</v>
      </c>
      <c r="B264" s="1054">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5"/>
      <c r="AD264" s="1055"/>
      <c r="AE264" s="1055"/>
      <c r="AF264" s="1055"/>
      <c r="AG264" s="1055"/>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296</v>
      </c>
      <c r="K267" s="361"/>
      <c r="L267" s="361"/>
      <c r="M267" s="361"/>
      <c r="N267" s="361"/>
      <c r="O267" s="361"/>
      <c r="P267" s="247" t="s">
        <v>27</v>
      </c>
      <c r="Q267" s="247"/>
      <c r="R267" s="247"/>
      <c r="S267" s="247"/>
      <c r="T267" s="247"/>
      <c r="U267" s="247"/>
      <c r="V267" s="247"/>
      <c r="W267" s="247"/>
      <c r="X267" s="247"/>
      <c r="Y267" s="362" t="s">
        <v>348</v>
      </c>
      <c r="Z267" s="363"/>
      <c r="AA267" s="363"/>
      <c r="AB267" s="363"/>
      <c r="AC267" s="152" t="s">
        <v>333</v>
      </c>
      <c r="AD267" s="152"/>
      <c r="AE267" s="152"/>
      <c r="AF267" s="152"/>
      <c r="AG267" s="152"/>
      <c r="AH267" s="362" t="s">
        <v>258</v>
      </c>
      <c r="AI267" s="360"/>
      <c r="AJ267" s="360"/>
      <c r="AK267" s="360"/>
      <c r="AL267" s="360" t="s">
        <v>21</v>
      </c>
      <c r="AM267" s="360"/>
      <c r="AN267" s="360"/>
      <c r="AO267" s="364"/>
      <c r="AP267" s="365" t="s">
        <v>297</v>
      </c>
      <c r="AQ267" s="365"/>
      <c r="AR267" s="365"/>
      <c r="AS267" s="365"/>
      <c r="AT267" s="365"/>
      <c r="AU267" s="365"/>
      <c r="AV267" s="365"/>
      <c r="AW267" s="365"/>
      <c r="AX267" s="365"/>
      <c r="AY267" s="34">
        <f t="shared" ref="AY267:AY268" si="5">$AY$265</f>
        <v>0</v>
      </c>
    </row>
    <row r="268" spans="1:51" ht="26.25" customHeight="1" x14ac:dyDescent="0.15">
      <c r="A268" s="1054">
        <v>1</v>
      </c>
      <c r="B268" s="1054">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5"/>
      <c r="AD268" s="1055"/>
      <c r="AE268" s="1055"/>
      <c r="AF268" s="1055"/>
      <c r="AG268" s="1055"/>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4">
        <v>2</v>
      </c>
      <c r="B269" s="1054">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5"/>
      <c r="AD269" s="1055"/>
      <c r="AE269" s="1055"/>
      <c r="AF269" s="1055"/>
      <c r="AG269" s="1055"/>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4">
        <v>3</v>
      </c>
      <c r="B270" s="1054">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5"/>
      <c r="AD270" s="1055"/>
      <c r="AE270" s="1055"/>
      <c r="AF270" s="1055"/>
      <c r="AG270" s="1055"/>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4">
        <v>4</v>
      </c>
      <c r="B271" s="1054">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5"/>
      <c r="AD271" s="1055"/>
      <c r="AE271" s="1055"/>
      <c r="AF271" s="1055"/>
      <c r="AG271" s="1055"/>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4">
        <v>5</v>
      </c>
      <c r="B272" s="1054">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5"/>
      <c r="AD272" s="1055"/>
      <c r="AE272" s="1055"/>
      <c r="AF272" s="1055"/>
      <c r="AG272" s="1055"/>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4">
        <v>6</v>
      </c>
      <c r="B273" s="1054">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5"/>
      <c r="AD273" s="1055"/>
      <c r="AE273" s="1055"/>
      <c r="AF273" s="1055"/>
      <c r="AG273" s="1055"/>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4">
        <v>7</v>
      </c>
      <c r="B274" s="1054">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5"/>
      <c r="AD274" s="1055"/>
      <c r="AE274" s="1055"/>
      <c r="AF274" s="1055"/>
      <c r="AG274" s="1055"/>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4">
        <v>8</v>
      </c>
      <c r="B275" s="1054">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5"/>
      <c r="AD275" s="1055"/>
      <c r="AE275" s="1055"/>
      <c r="AF275" s="1055"/>
      <c r="AG275" s="1055"/>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4">
        <v>9</v>
      </c>
      <c r="B276" s="1054">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5"/>
      <c r="AD276" s="1055"/>
      <c r="AE276" s="1055"/>
      <c r="AF276" s="1055"/>
      <c r="AG276" s="1055"/>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4">
        <v>10</v>
      </c>
      <c r="B277" s="1054">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5"/>
      <c r="AD277" s="1055"/>
      <c r="AE277" s="1055"/>
      <c r="AF277" s="1055"/>
      <c r="AG277" s="1055"/>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4">
        <v>11</v>
      </c>
      <c r="B278" s="1054">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5"/>
      <c r="AD278" s="1055"/>
      <c r="AE278" s="1055"/>
      <c r="AF278" s="1055"/>
      <c r="AG278" s="1055"/>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4">
        <v>12</v>
      </c>
      <c r="B279" s="1054">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5"/>
      <c r="AD279" s="1055"/>
      <c r="AE279" s="1055"/>
      <c r="AF279" s="1055"/>
      <c r="AG279" s="1055"/>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4">
        <v>13</v>
      </c>
      <c r="B280" s="1054">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5"/>
      <c r="AD280" s="1055"/>
      <c r="AE280" s="1055"/>
      <c r="AF280" s="1055"/>
      <c r="AG280" s="1055"/>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4">
        <v>14</v>
      </c>
      <c r="B281" s="1054">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5"/>
      <c r="AD281" s="1055"/>
      <c r="AE281" s="1055"/>
      <c r="AF281" s="1055"/>
      <c r="AG281" s="1055"/>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4">
        <v>15</v>
      </c>
      <c r="B282" s="1054">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5"/>
      <c r="AD282" s="1055"/>
      <c r="AE282" s="1055"/>
      <c r="AF282" s="1055"/>
      <c r="AG282" s="1055"/>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4">
        <v>16</v>
      </c>
      <c r="B283" s="1054">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5"/>
      <c r="AD283" s="1055"/>
      <c r="AE283" s="1055"/>
      <c r="AF283" s="1055"/>
      <c r="AG283" s="1055"/>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4">
        <v>17</v>
      </c>
      <c r="B284" s="1054">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5"/>
      <c r="AD284" s="1055"/>
      <c r="AE284" s="1055"/>
      <c r="AF284" s="1055"/>
      <c r="AG284" s="1055"/>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4">
        <v>18</v>
      </c>
      <c r="B285" s="1054">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5"/>
      <c r="AD285" s="1055"/>
      <c r="AE285" s="1055"/>
      <c r="AF285" s="1055"/>
      <c r="AG285" s="1055"/>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4">
        <v>19</v>
      </c>
      <c r="B286" s="1054">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5"/>
      <c r="AD286" s="1055"/>
      <c r="AE286" s="1055"/>
      <c r="AF286" s="1055"/>
      <c r="AG286" s="1055"/>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4">
        <v>20</v>
      </c>
      <c r="B287" s="1054">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5"/>
      <c r="AD287" s="1055"/>
      <c r="AE287" s="1055"/>
      <c r="AF287" s="1055"/>
      <c r="AG287" s="1055"/>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4">
        <v>21</v>
      </c>
      <c r="B288" s="1054">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5"/>
      <c r="AD288" s="1055"/>
      <c r="AE288" s="1055"/>
      <c r="AF288" s="1055"/>
      <c r="AG288" s="1055"/>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4">
        <v>22</v>
      </c>
      <c r="B289" s="1054">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5"/>
      <c r="AD289" s="1055"/>
      <c r="AE289" s="1055"/>
      <c r="AF289" s="1055"/>
      <c r="AG289" s="1055"/>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4">
        <v>23</v>
      </c>
      <c r="B290" s="1054">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5"/>
      <c r="AD290" s="1055"/>
      <c r="AE290" s="1055"/>
      <c r="AF290" s="1055"/>
      <c r="AG290" s="1055"/>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4">
        <v>24</v>
      </c>
      <c r="B291" s="1054">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5"/>
      <c r="AD291" s="1055"/>
      <c r="AE291" s="1055"/>
      <c r="AF291" s="1055"/>
      <c r="AG291" s="1055"/>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4">
        <v>25</v>
      </c>
      <c r="B292" s="1054">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5"/>
      <c r="AD292" s="1055"/>
      <c r="AE292" s="1055"/>
      <c r="AF292" s="1055"/>
      <c r="AG292" s="1055"/>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4">
        <v>26</v>
      </c>
      <c r="B293" s="1054">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5"/>
      <c r="AD293" s="1055"/>
      <c r="AE293" s="1055"/>
      <c r="AF293" s="1055"/>
      <c r="AG293" s="1055"/>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4">
        <v>27</v>
      </c>
      <c r="B294" s="1054">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5"/>
      <c r="AD294" s="1055"/>
      <c r="AE294" s="1055"/>
      <c r="AF294" s="1055"/>
      <c r="AG294" s="1055"/>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4">
        <v>28</v>
      </c>
      <c r="B295" s="1054">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5"/>
      <c r="AD295" s="1055"/>
      <c r="AE295" s="1055"/>
      <c r="AF295" s="1055"/>
      <c r="AG295" s="1055"/>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4">
        <v>29</v>
      </c>
      <c r="B296" s="1054">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5"/>
      <c r="AD296" s="1055"/>
      <c r="AE296" s="1055"/>
      <c r="AF296" s="1055"/>
      <c r="AG296" s="1055"/>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4">
        <v>30</v>
      </c>
      <c r="B297" s="1054">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5"/>
      <c r="AD297" s="1055"/>
      <c r="AE297" s="1055"/>
      <c r="AF297" s="1055"/>
      <c r="AG297" s="1055"/>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296</v>
      </c>
      <c r="K300" s="361"/>
      <c r="L300" s="361"/>
      <c r="M300" s="361"/>
      <c r="N300" s="361"/>
      <c r="O300" s="361"/>
      <c r="P300" s="247" t="s">
        <v>27</v>
      </c>
      <c r="Q300" s="247"/>
      <c r="R300" s="247"/>
      <c r="S300" s="247"/>
      <c r="T300" s="247"/>
      <c r="U300" s="247"/>
      <c r="V300" s="247"/>
      <c r="W300" s="247"/>
      <c r="X300" s="247"/>
      <c r="Y300" s="362" t="s">
        <v>348</v>
      </c>
      <c r="Z300" s="363"/>
      <c r="AA300" s="363"/>
      <c r="AB300" s="363"/>
      <c r="AC300" s="152" t="s">
        <v>333</v>
      </c>
      <c r="AD300" s="152"/>
      <c r="AE300" s="152"/>
      <c r="AF300" s="152"/>
      <c r="AG300" s="152"/>
      <c r="AH300" s="362" t="s">
        <v>258</v>
      </c>
      <c r="AI300" s="360"/>
      <c r="AJ300" s="360"/>
      <c r="AK300" s="360"/>
      <c r="AL300" s="360" t="s">
        <v>21</v>
      </c>
      <c r="AM300" s="360"/>
      <c r="AN300" s="360"/>
      <c r="AO300" s="364"/>
      <c r="AP300" s="365" t="s">
        <v>297</v>
      </c>
      <c r="AQ300" s="365"/>
      <c r="AR300" s="365"/>
      <c r="AS300" s="365"/>
      <c r="AT300" s="365"/>
      <c r="AU300" s="365"/>
      <c r="AV300" s="365"/>
      <c r="AW300" s="365"/>
      <c r="AX300" s="365"/>
      <c r="AY300" s="34">
        <f t="shared" ref="AY300:AY301" si="6">$AY$298</f>
        <v>0</v>
      </c>
    </row>
    <row r="301" spans="1:51" ht="26.25" customHeight="1" x14ac:dyDescent="0.15">
      <c r="A301" s="1054">
        <v>1</v>
      </c>
      <c r="B301" s="1054">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5"/>
      <c r="AD301" s="1055"/>
      <c r="AE301" s="1055"/>
      <c r="AF301" s="1055"/>
      <c r="AG301" s="1055"/>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4">
        <v>2</v>
      </c>
      <c r="B302" s="1054">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5"/>
      <c r="AD302" s="1055"/>
      <c r="AE302" s="1055"/>
      <c r="AF302" s="1055"/>
      <c r="AG302" s="1055"/>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4">
        <v>3</v>
      </c>
      <c r="B303" s="1054">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5"/>
      <c r="AD303" s="1055"/>
      <c r="AE303" s="1055"/>
      <c r="AF303" s="1055"/>
      <c r="AG303" s="1055"/>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4">
        <v>4</v>
      </c>
      <c r="B304" s="1054">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5"/>
      <c r="AD304" s="1055"/>
      <c r="AE304" s="1055"/>
      <c r="AF304" s="1055"/>
      <c r="AG304" s="1055"/>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4">
        <v>5</v>
      </c>
      <c r="B305" s="1054">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5"/>
      <c r="AD305" s="1055"/>
      <c r="AE305" s="1055"/>
      <c r="AF305" s="1055"/>
      <c r="AG305" s="1055"/>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4">
        <v>6</v>
      </c>
      <c r="B306" s="1054">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5"/>
      <c r="AD306" s="1055"/>
      <c r="AE306" s="1055"/>
      <c r="AF306" s="1055"/>
      <c r="AG306" s="1055"/>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4">
        <v>7</v>
      </c>
      <c r="B307" s="1054">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5"/>
      <c r="AD307" s="1055"/>
      <c r="AE307" s="1055"/>
      <c r="AF307" s="1055"/>
      <c r="AG307" s="1055"/>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4">
        <v>8</v>
      </c>
      <c r="B308" s="1054">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5"/>
      <c r="AD308" s="1055"/>
      <c r="AE308" s="1055"/>
      <c r="AF308" s="1055"/>
      <c r="AG308" s="1055"/>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4">
        <v>9</v>
      </c>
      <c r="B309" s="1054">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5"/>
      <c r="AD309" s="1055"/>
      <c r="AE309" s="1055"/>
      <c r="AF309" s="1055"/>
      <c r="AG309" s="1055"/>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4">
        <v>10</v>
      </c>
      <c r="B310" s="1054">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5"/>
      <c r="AD310" s="1055"/>
      <c r="AE310" s="1055"/>
      <c r="AF310" s="1055"/>
      <c r="AG310" s="1055"/>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4">
        <v>11</v>
      </c>
      <c r="B311" s="1054">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5"/>
      <c r="AD311" s="1055"/>
      <c r="AE311" s="1055"/>
      <c r="AF311" s="1055"/>
      <c r="AG311" s="1055"/>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4">
        <v>12</v>
      </c>
      <c r="B312" s="1054">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5"/>
      <c r="AD312" s="1055"/>
      <c r="AE312" s="1055"/>
      <c r="AF312" s="1055"/>
      <c r="AG312" s="1055"/>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4">
        <v>13</v>
      </c>
      <c r="B313" s="1054">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5"/>
      <c r="AD313" s="1055"/>
      <c r="AE313" s="1055"/>
      <c r="AF313" s="1055"/>
      <c r="AG313" s="1055"/>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4">
        <v>14</v>
      </c>
      <c r="B314" s="1054">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5"/>
      <c r="AD314" s="1055"/>
      <c r="AE314" s="1055"/>
      <c r="AF314" s="1055"/>
      <c r="AG314" s="1055"/>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4">
        <v>15</v>
      </c>
      <c r="B315" s="1054">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5"/>
      <c r="AD315" s="1055"/>
      <c r="AE315" s="1055"/>
      <c r="AF315" s="1055"/>
      <c r="AG315" s="1055"/>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4">
        <v>16</v>
      </c>
      <c r="B316" s="1054">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5"/>
      <c r="AD316" s="1055"/>
      <c r="AE316" s="1055"/>
      <c r="AF316" s="1055"/>
      <c r="AG316" s="1055"/>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4">
        <v>17</v>
      </c>
      <c r="B317" s="1054">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5"/>
      <c r="AD317" s="1055"/>
      <c r="AE317" s="1055"/>
      <c r="AF317" s="1055"/>
      <c r="AG317" s="1055"/>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4">
        <v>18</v>
      </c>
      <c r="B318" s="1054">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5"/>
      <c r="AD318" s="1055"/>
      <c r="AE318" s="1055"/>
      <c r="AF318" s="1055"/>
      <c r="AG318" s="1055"/>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4">
        <v>19</v>
      </c>
      <c r="B319" s="1054">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5"/>
      <c r="AD319" s="1055"/>
      <c r="AE319" s="1055"/>
      <c r="AF319" s="1055"/>
      <c r="AG319" s="1055"/>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4">
        <v>20</v>
      </c>
      <c r="B320" s="1054">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5"/>
      <c r="AD320" s="1055"/>
      <c r="AE320" s="1055"/>
      <c r="AF320" s="1055"/>
      <c r="AG320" s="1055"/>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4">
        <v>21</v>
      </c>
      <c r="B321" s="1054">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5"/>
      <c r="AD321" s="1055"/>
      <c r="AE321" s="1055"/>
      <c r="AF321" s="1055"/>
      <c r="AG321" s="1055"/>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4">
        <v>22</v>
      </c>
      <c r="B322" s="1054">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5"/>
      <c r="AD322" s="1055"/>
      <c r="AE322" s="1055"/>
      <c r="AF322" s="1055"/>
      <c r="AG322" s="1055"/>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4">
        <v>23</v>
      </c>
      <c r="B323" s="1054">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5"/>
      <c r="AD323" s="1055"/>
      <c r="AE323" s="1055"/>
      <c r="AF323" s="1055"/>
      <c r="AG323" s="1055"/>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4">
        <v>24</v>
      </c>
      <c r="B324" s="1054">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5"/>
      <c r="AD324" s="1055"/>
      <c r="AE324" s="1055"/>
      <c r="AF324" s="1055"/>
      <c r="AG324" s="1055"/>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4">
        <v>25</v>
      </c>
      <c r="B325" s="1054">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5"/>
      <c r="AD325" s="1055"/>
      <c r="AE325" s="1055"/>
      <c r="AF325" s="1055"/>
      <c r="AG325" s="1055"/>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4">
        <v>26</v>
      </c>
      <c r="B326" s="1054">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5"/>
      <c r="AD326" s="1055"/>
      <c r="AE326" s="1055"/>
      <c r="AF326" s="1055"/>
      <c r="AG326" s="1055"/>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4">
        <v>27</v>
      </c>
      <c r="B327" s="1054">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5"/>
      <c r="AD327" s="1055"/>
      <c r="AE327" s="1055"/>
      <c r="AF327" s="1055"/>
      <c r="AG327" s="1055"/>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4">
        <v>28</v>
      </c>
      <c r="B328" s="1054">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5"/>
      <c r="AD328" s="1055"/>
      <c r="AE328" s="1055"/>
      <c r="AF328" s="1055"/>
      <c r="AG328" s="1055"/>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4">
        <v>29</v>
      </c>
      <c r="B329" s="1054">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5"/>
      <c r="AD329" s="1055"/>
      <c r="AE329" s="1055"/>
      <c r="AF329" s="1055"/>
      <c r="AG329" s="1055"/>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4">
        <v>30</v>
      </c>
      <c r="B330" s="1054">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5"/>
      <c r="AD330" s="1055"/>
      <c r="AE330" s="1055"/>
      <c r="AF330" s="1055"/>
      <c r="AG330" s="1055"/>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296</v>
      </c>
      <c r="K333" s="361"/>
      <c r="L333" s="361"/>
      <c r="M333" s="361"/>
      <c r="N333" s="361"/>
      <c r="O333" s="361"/>
      <c r="P333" s="247" t="s">
        <v>27</v>
      </c>
      <c r="Q333" s="247"/>
      <c r="R333" s="247"/>
      <c r="S333" s="247"/>
      <c r="T333" s="247"/>
      <c r="U333" s="247"/>
      <c r="V333" s="247"/>
      <c r="W333" s="247"/>
      <c r="X333" s="247"/>
      <c r="Y333" s="362" t="s">
        <v>348</v>
      </c>
      <c r="Z333" s="363"/>
      <c r="AA333" s="363"/>
      <c r="AB333" s="363"/>
      <c r="AC333" s="152" t="s">
        <v>333</v>
      </c>
      <c r="AD333" s="152"/>
      <c r="AE333" s="152"/>
      <c r="AF333" s="152"/>
      <c r="AG333" s="152"/>
      <c r="AH333" s="362" t="s">
        <v>258</v>
      </c>
      <c r="AI333" s="360"/>
      <c r="AJ333" s="360"/>
      <c r="AK333" s="360"/>
      <c r="AL333" s="360" t="s">
        <v>21</v>
      </c>
      <c r="AM333" s="360"/>
      <c r="AN333" s="360"/>
      <c r="AO333" s="364"/>
      <c r="AP333" s="365" t="s">
        <v>297</v>
      </c>
      <c r="AQ333" s="365"/>
      <c r="AR333" s="365"/>
      <c r="AS333" s="365"/>
      <c r="AT333" s="365"/>
      <c r="AU333" s="365"/>
      <c r="AV333" s="365"/>
      <c r="AW333" s="365"/>
      <c r="AX333" s="365"/>
      <c r="AY333" s="34">
        <f t="shared" ref="AY333:AY334" si="7">$AY$331</f>
        <v>0</v>
      </c>
    </row>
    <row r="334" spans="1:51" ht="26.25" customHeight="1" x14ac:dyDescent="0.15">
      <c r="A334" s="1054">
        <v>1</v>
      </c>
      <c r="B334" s="1054">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5"/>
      <c r="AD334" s="1055"/>
      <c r="AE334" s="1055"/>
      <c r="AF334" s="1055"/>
      <c r="AG334" s="1055"/>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4">
        <v>2</v>
      </c>
      <c r="B335" s="1054">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5"/>
      <c r="AD335" s="1055"/>
      <c r="AE335" s="1055"/>
      <c r="AF335" s="1055"/>
      <c r="AG335" s="1055"/>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4">
        <v>3</v>
      </c>
      <c r="B336" s="1054">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5"/>
      <c r="AD336" s="1055"/>
      <c r="AE336" s="1055"/>
      <c r="AF336" s="1055"/>
      <c r="AG336" s="1055"/>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4">
        <v>4</v>
      </c>
      <c r="B337" s="1054">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5"/>
      <c r="AD337" s="1055"/>
      <c r="AE337" s="1055"/>
      <c r="AF337" s="1055"/>
      <c r="AG337" s="1055"/>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4">
        <v>5</v>
      </c>
      <c r="B338" s="1054">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5"/>
      <c r="AD338" s="1055"/>
      <c r="AE338" s="1055"/>
      <c r="AF338" s="1055"/>
      <c r="AG338" s="1055"/>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4">
        <v>6</v>
      </c>
      <c r="B339" s="1054">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5"/>
      <c r="AD339" s="1055"/>
      <c r="AE339" s="1055"/>
      <c r="AF339" s="1055"/>
      <c r="AG339" s="1055"/>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4">
        <v>7</v>
      </c>
      <c r="B340" s="1054">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5"/>
      <c r="AD340" s="1055"/>
      <c r="AE340" s="1055"/>
      <c r="AF340" s="1055"/>
      <c r="AG340" s="1055"/>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4">
        <v>8</v>
      </c>
      <c r="B341" s="1054">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5"/>
      <c r="AD341" s="1055"/>
      <c r="AE341" s="1055"/>
      <c r="AF341" s="1055"/>
      <c r="AG341" s="1055"/>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4">
        <v>9</v>
      </c>
      <c r="B342" s="1054">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5"/>
      <c r="AD342" s="1055"/>
      <c r="AE342" s="1055"/>
      <c r="AF342" s="1055"/>
      <c r="AG342" s="1055"/>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4">
        <v>10</v>
      </c>
      <c r="B343" s="1054">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5"/>
      <c r="AD343" s="1055"/>
      <c r="AE343" s="1055"/>
      <c r="AF343" s="1055"/>
      <c r="AG343" s="1055"/>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4">
        <v>11</v>
      </c>
      <c r="B344" s="1054">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5"/>
      <c r="AD344" s="1055"/>
      <c r="AE344" s="1055"/>
      <c r="AF344" s="1055"/>
      <c r="AG344" s="1055"/>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4">
        <v>12</v>
      </c>
      <c r="B345" s="1054">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5"/>
      <c r="AD345" s="1055"/>
      <c r="AE345" s="1055"/>
      <c r="AF345" s="1055"/>
      <c r="AG345" s="1055"/>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4">
        <v>13</v>
      </c>
      <c r="B346" s="1054">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5"/>
      <c r="AD346" s="1055"/>
      <c r="AE346" s="1055"/>
      <c r="AF346" s="1055"/>
      <c r="AG346" s="1055"/>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4">
        <v>14</v>
      </c>
      <c r="B347" s="1054">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5"/>
      <c r="AD347" s="1055"/>
      <c r="AE347" s="1055"/>
      <c r="AF347" s="1055"/>
      <c r="AG347" s="1055"/>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4">
        <v>15</v>
      </c>
      <c r="B348" s="1054">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5"/>
      <c r="AD348" s="1055"/>
      <c r="AE348" s="1055"/>
      <c r="AF348" s="1055"/>
      <c r="AG348" s="1055"/>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4">
        <v>16</v>
      </c>
      <c r="B349" s="1054">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5"/>
      <c r="AD349" s="1055"/>
      <c r="AE349" s="1055"/>
      <c r="AF349" s="1055"/>
      <c r="AG349" s="1055"/>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4">
        <v>17</v>
      </c>
      <c r="B350" s="1054">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5"/>
      <c r="AD350" s="1055"/>
      <c r="AE350" s="1055"/>
      <c r="AF350" s="1055"/>
      <c r="AG350" s="1055"/>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4">
        <v>18</v>
      </c>
      <c r="B351" s="1054">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5"/>
      <c r="AD351" s="1055"/>
      <c r="AE351" s="1055"/>
      <c r="AF351" s="1055"/>
      <c r="AG351" s="1055"/>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4">
        <v>19</v>
      </c>
      <c r="B352" s="1054">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5"/>
      <c r="AD352" s="1055"/>
      <c r="AE352" s="1055"/>
      <c r="AF352" s="1055"/>
      <c r="AG352" s="1055"/>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4">
        <v>20</v>
      </c>
      <c r="B353" s="1054">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5"/>
      <c r="AD353" s="1055"/>
      <c r="AE353" s="1055"/>
      <c r="AF353" s="1055"/>
      <c r="AG353" s="1055"/>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4">
        <v>21</v>
      </c>
      <c r="B354" s="1054">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5"/>
      <c r="AD354" s="1055"/>
      <c r="AE354" s="1055"/>
      <c r="AF354" s="1055"/>
      <c r="AG354" s="1055"/>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4">
        <v>22</v>
      </c>
      <c r="B355" s="1054">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5"/>
      <c r="AD355" s="1055"/>
      <c r="AE355" s="1055"/>
      <c r="AF355" s="1055"/>
      <c r="AG355" s="1055"/>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4">
        <v>23</v>
      </c>
      <c r="B356" s="1054">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5"/>
      <c r="AD356" s="1055"/>
      <c r="AE356" s="1055"/>
      <c r="AF356" s="1055"/>
      <c r="AG356" s="1055"/>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4">
        <v>24</v>
      </c>
      <c r="B357" s="1054">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5"/>
      <c r="AD357" s="1055"/>
      <c r="AE357" s="1055"/>
      <c r="AF357" s="1055"/>
      <c r="AG357" s="1055"/>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4">
        <v>25</v>
      </c>
      <c r="B358" s="1054">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5"/>
      <c r="AD358" s="1055"/>
      <c r="AE358" s="1055"/>
      <c r="AF358" s="1055"/>
      <c r="AG358" s="1055"/>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4">
        <v>26</v>
      </c>
      <c r="B359" s="1054">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5"/>
      <c r="AD359" s="1055"/>
      <c r="AE359" s="1055"/>
      <c r="AF359" s="1055"/>
      <c r="AG359" s="1055"/>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4">
        <v>27</v>
      </c>
      <c r="B360" s="1054">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5"/>
      <c r="AD360" s="1055"/>
      <c r="AE360" s="1055"/>
      <c r="AF360" s="1055"/>
      <c r="AG360" s="1055"/>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4">
        <v>28</v>
      </c>
      <c r="B361" s="1054">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5"/>
      <c r="AD361" s="1055"/>
      <c r="AE361" s="1055"/>
      <c r="AF361" s="1055"/>
      <c r="AG361" s="1055"/>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4">
        <v>29</v>
      </c>
      <c r="B362" s="1054">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5"/>
      <c r="AD362" s="1055"/>
      <c r="AE362" s="1055"/>
      <c r="AF362" s="1055"/>
      <c r="AG362" s="1055"/>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4">
        <v>30</v>
      </c>
      <c r="B363" s="1054">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5"/>
      <c r="AD363" s="1055"/>
      <c r="AE363" s="1055"/>
      <c r="AF363" s="1055"/>
      <c r="AG363" s="1055"/>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296</v>
      </c>
      <c r="K366" s="361"/>
      <c r="L366" s="361"/>
      <c r="M366" s="361"/>
      <c r="N366" s="361"/>
      <c r="O366" s="361"/>
      <c r="P366" s="247" t="s">
        <v>27</v>
      </c>
      <c r="Q366" s="247"/>
      <c r="R366" s="247"/>
      <c r="S366" s="247"/>
      <c r="T366" s="247"/>
      <c r="U366" s="247"/>
      <c r="V366" s="247"/>
      <c r="W366" s="247"/>
      <c r="X366" s="247"/>
      <c r="Y366" s="362" t="s">
        <v>348</v>
      </c>
      <c r="Z366" s="363"/>
      <c r="AA366" s="363"/>
      <c r="AB366" s="363"/>
      <c r="AC366" s="152" t="s">
        <v>333</v>
      </c>
      <c r="AD366" s="152"/>
      <c r="AE366" s="152"/>
      <c r="AF366" s="152"/>
      <c r="AG366" s="152"/>
      <c r="AH366" s="362" t="s">
        <v>258</v>
      </c>
      <c r="AI366" s="360"/>
      <c r="AJ366" s="360"/>
      <c r="AK366" s="360"/>
      <c r="AL366" s="360" t="s">
        <v>21</v>
      </c>
      <c r="AM366" s="360"/>
      <c r="AN366" s="360"/>
      <c r="AO366" s="364"/>
      <c r="AP366" s="365" t="s">
        <v>297</v>
      </c>
      <c r="AQ366" s="365"/>
      <c r="AR366" s="365"/>
      <c r="AS366" s="365"/>
      <c r="AT366" s="365"/>
      <c r="AU366" s="365"/>
      <c r="AV366" s="365"/>
      <c r="AW366" s="365"/>
      <c r="AX366" s="365"/>
      <c r="AY366" s="34">
        <f t="shared" ref="AY366:AY367" si="8">$AY$364</f>
        <v>0</v>
      </c>
    </row>
    <row r="367" spans="1:51" ht="26.25" customHeight="1" x14ac:dyDescent="0.15">
      <c r="A367" s="1054">
        <v>1</v>
      </c>
      <c r="B367" s="1054">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5"/>
      <c r="AD367" s="1055"/>
      <c r="AE367" s="1055"/>
      <c r="AF367" s="1055"/>
      <c r="AG367" s="1055"/>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4">
        <v>2</v>
      </c>
      <c r="B368" s="1054">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5"/>
      <c r="AD368" s="1055"/>
      <c r="AE368" s="1055"/>
      <c r="AF368" s="1055"/>
      <c r="AG368" s="1055"/>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4">
        <v>3</v>
      </c>
      <c r="B369" s="1054">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5"/>
      <c r="AD369" s="1055"/>
      <c r="AE369" s="1055"/>
      <c r="AF369" s="1055"/>
      <c r="AG369" s="1055"/>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4">
        <v>4</v>
      </c>
      <c r="B370" s="1054">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5"/>
      <c r="AD370" s="1055"/>
      <c r="AE370" s="1055"/>
      <c r="AF370" s="1055"/>
      <c r="AG370" s="1055"/>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4">
        <v>5</v>
      </c>
      <c r="B371" s="1054">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5"/>
      <c r="AD371" s="1055"/>
      <c r="AE371" s="1055"/>
      <c r="AF371" s="1055"/>
      <c r="AG371" s="1055"/>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4">
        <v>6</v>
      </c>
      <c r="B372" s="1054">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5"/>
      <c r="AD372" s="1055"/>
      <c r="AE372" s="1055"/>
      <c r="AF372" s="1055"/>
      <c r="AG372" s="1055"/>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4">
        <v>7</v>
      </c>
      <c r="B373" s="1054">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5"/>
      <c r="AD373" s="1055"/>
      <c r="AE373" s="1055"/>
      <c r="AF373" s="1055"/>
      <c r="AG373" s="1055"/>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4">
        <v>8</v>
      </c>
      <c r="B374" s="1054">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5"/>
      <c r="AD374" s="1055"/>
      <c r="AE374" s="1055"/>
      <c r="AF374" s="1055"/>
      <c r="AG374" s="1055"/>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4">
        <v>9</v>
      </c>
      <c r="B375" s="1054">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5"/>
      <c r="AD375" s="1055"/>
      <c r="AE375" s="1055"/>
      <c r="AF375" s="1055"/>
      <c r="AG375" s="1055"/>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4">
        <v>10</v>
      </c>
      <c r="B376" s="1054">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5"/>
      <c r="AD376" s="1055"/>
      <c r="AE376" s="1055"/>
      <c r="AF376" s="1055"/>
      <c r="AG376" s="1055"/>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4">
        <v>11</v>
      </c>
      <c r="B377" s="1054">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5"/>
      <c r="AD377" s="1055"/>
      <c r="AE377" s="1055"/>
      <c r="AF377" s="1055"/>
      <c r="AG377" s="1055"/>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4">
        <v>12</v>
      </c>
      <c r="B378" s="1054">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5"/>
      <c r="AD378" s="1055"/>
      <c r="AE378" s="1055"/>
      <c r="AF378" s="1055"/>
      <c r="AG378" s="1055"/>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4">
        <v>13</v>
      </c>
      <c r="B379" s="1054">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5"/>
      <c r="AD379" s="1055"/>
      <c r="AE379" s="1055"/>
      <c r="AF379" s="1055"/>
      <c r="AG379" s="1055"/>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4">
        <v>14</v>
      </c>
      <c r="B380" s="1054">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5"/>
      <c r="AD380" s="1055"/>
      <c r="AE380" s="1055"/>
      <c r="AF380" s="1055"/>
      <c r="AG380" s="1055"/>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4">
        <v>15</v>
      </c>
      <c r="B381" s="1054">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5"/>
      <c r="AD381" s="1055"/>
      <c r="AE381" s="1055"/>
      <c r="AF381" s="1055"/>
      <c r="AG381" s="1055"/>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4">
        <v>16</v>
      </c>
      <c r="B382" s="1054">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5"/>
      <c r="AD382" s="1055"/>
      <c r="AE382" s="1055"/>
      <c r="AF382" s="1055"/>
      <c r="AG382" s="1055"/>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4">
        <v>17</v>
      </c>
      <c r="B383" s="1054">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5"/>
      <c r="AD383" s="1055"/>
      <c r="AE383" s="1055"/>
      <c r="AF383" s="1055"/>
      <c r="AG383" s="1055"/>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4">
        <v>18</v>
      </c>
      <c r="B384" s="1054">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5"/>
      <c r="AD384" s="1055"/>
      <c r="AE384" s="1055"/>
      <c r="AF384" s="1055"/>
      <c r="AG384" s="1055"/>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4">
        <v>19</v>
      </c>
      <c r="B385" s="1054">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5"/>
      <c r="AD385" s="1055"/>
      <c r="AE385" s="1055"/>
      <c r="AF385" s="1055"/>
      <c r="AG385" s="1055"/>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4">
        <v>20</v>
      </c>
      <c r="B386" s="1054">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5"/>
      <c r="AD386" s="1055"/>
      <c r="AE386" s="1055"/>
      <c r="AF386" s="1055"/>
      <c r="AG386" s="1055"/>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4">
        <v>21</v>
      </c>
      <c r="B387" s="1054">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5"/>
      <c r="AD387" s="1055"/>
      <c r="AE387" s="1055"/>
      <c r="AF387" s="1055"/>
      <c r="AG387" s="1055"/>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4">
        <v>22</v>
      </c>
      <c r="B388" s="1054">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5"/>
      <c r="AD388" s="1055"/>
      <c r="AE388" s="1055"/>
      <c r="AF388" s="1055"/>
      <c r="AG388" s="1055"/>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4">
        <v>23</v>
      </c>
      <c r="B389" s="1054">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5"/>
      <c r="AD389" s="1055"/>
      <c r="AE389" s="1055"/>
      <c r="AF389" s="1055"/>
      <c r="AG389" s="1055"/>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4">
        <v>24</v>
      </c>
      <c r="B390" s="1054">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5"/>
      <c r="AD390" s="1055"/>
      <c r="AE390" s="1055"/>
      <c r="AF390" s="1055"/>
      <c r="AG390" s="1055"/>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4">
        <v>25</v>
      </c>
      <c r="B391" s="1054">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5"/>
      <c r="AD391" s="1055"/>
      <c r="AE391" s="1055"/>
      <c r="AF391" s="1055"/>
      <c r="AG391" s="1055"/>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4">
        <v>26</v>
      </c>
      <c r="B392" s="1054">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5"/>
      <c r="AD392" s="1055"/>
      <c r="AE392" s="1055"/>
      <c r="AF392" s="1055"/>
      <c r="AG392" s="1055"/>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4">
        <v>27</v>
      </c>
      <c r="B393" s="1054">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5"/>
      <c r="AD393" s="1055"/>
      <c r="AE393" s="1055"/>
      <c r="AF393" s="1055"/>
      <c r="AG393" s="1055"/>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4">
        <v>28</v>
      </c>
      <c r="B394" s="1054">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5"/>
      <c r="AD394" s="1055"/>
      <c r="AE394" s="1055"/>
      <c r="AF394" s="1055"/>
      <c r="AG394" s="1055"/>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4">
        <v>29</v>
      </c>
      <c r="B395" s="1054">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5"/>
      <c r="AD395" s="1055"/>
      <c r="AE395" s="1055"/>
      <c r="AF395" s="1055"/>
      <c r="AG395" s="1055"/>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4">
        <v>30</v>
      </c>
      <c r="B396" s="1054">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5"/>
      <c r="AD396" s="1055"/>
      <c r="AE396" s="1055"/>
      <c r="AF396" s="1055"/>
      <c r="AG396" s="1055"/>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296</v>
      </c>
      <c r="K399" s="361"/>
      <c r="L399" s="361"/>
      <c r="M399" s="361"/>
      <c r="N399" s="361"/>
      <c r="O399" s="361"/>
      <c r="P399" s="247" t="s">
        <v>27</v>
      </c>
      <c r="Q399" s="247"/>
      <c r="R399" s="247"/>
      <c r="S399" s="247"/>
      <c r="T399" s="247"/>
      <c r="U399" s="247"/>
      <c r="V399" s="247"/>
      <c r="W399" s="247"/>
      <c r="X399" s="247"/>
      <c r="Y399" s="362" t="s">
        <v>348</v>
      </c>
      <c r="Z399" s="363"/>
      <c r="AA399" s="363"/>
      <c r="AB399" s="363"/>
      <c r="AC399" s="152" t="s">
        <v>333</v>
      </c>
      <c r="AD399" s="152"/>
      <c r="AE399" s="152"/>
      <c r="AF399" s="152"/>
      <c r="AG399" s="152"/>
      <c r="AH399" s="362" t="s">
        <v>258</v>
      </c>
      <c r="AI399" s="360"/>
      <c r="AJ399" s="360"/>
      <c r="AK399" s="360"/>
      <c r="AL399" s="360" t="s">
        <v>21</v>
      </c>
      <c r="AM399" s="360"/>
      <c r="AN399" s="360"/>
      <c r="AO399" s="364"/>
      <c r="AP399" s="365" t="s">
        <v>297</v>
      </c>
      <c r="AQ399" s="365"/>
      <c r="AR399" s="365"/>
      <c r="AS399" s="365"/>
      <c r="AT399" s="365"/>
      <c r="AU399" s="365"/>
      <c r="AV399" s="365"/>
      <c r="AW399" s="365"/>
      <c r="AX399" s="365"/>
      <c r="AY399" s="34">
        <f t="shared" ref="AY399:AY400" si="9">$AY$397</f>
        <v>0</v>
      </c>
    </row>
    <row r="400" spans="1:51" ht="26.25" customHeight="1" x14ac:dyDescent="0.15">
      <c r="A400" s="1054">
        <v>1</v>
      </c>
      <c r="B400" s="1054">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5"/>
      <c r="AD400" s="1055"/>
      <c r="AE400" s="1055"/>
      <c r="AF400" s="1055"/>
      <c r="AG400" s="1055"/>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4">
        <v>2</v>
      </c>
      <c r="B401" s="1054">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5"/>
      <c r="AD401" s="1055"/>
      <c r="AE401" s="1055"/>
      <c r="AF401" s="1055"/>
      <c r="AG401" s="1055"/>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4">
        <v>3</v>
      </c>
      <c r="B402" s="1054">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5"/>
      <c r="AD402" s="1055"/>
      <c r="AE402" s="1055"/>
      <c r="AF402" s="1055"/>
      <c r="AG402" s="1055"/>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4">
        <v>4</v>
      </c>
      <c r="B403" s="1054">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5"/>
      <c r="AD403" s="1055"/>
      <c r="AE403" s="1055"/>
      <c r="AF403" s="1055"/>
      <c r="AG403" s="1055"/>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4">
        <v>5</v>
      </c>
      <c r="B404" s="1054">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5"/>
      <c r="AD404" s="1055"/>
      <c r="AE404" s="1055"/>
      <c r="AF404" s="1055"/>
      <c r="AG404" s="1055"/>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4">
        <v>6</v>
      </c>
      <c r="B405" s="1054">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5"/>
      <c r="AD405" s="1055"/>
      <c r="AE405" s="1055"/>
      <c r="AF405" s="1055"/>
      <c r="AG405" s="1055"/>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4">
        <v>7</v>
      </c>
      <c r="B406" s="1054">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5"/>
      <c r="AD406" s="1055"/>
      <c r="AE406" s="1055"/>
      <c r="AF406" s="1055"/>
      <c r="AG406" s="1055"/>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4">
        <v>8</v>
      </c>
      <c r="B407" s="1054">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5"/>
      <c r="AD407" s="1055"/>
      <c r="AE407" s="1055"/>
      <c r="AF407" s="1055"/>
      <c r="AG407" s="1055"/>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4">
        <v>9</v>
      </c>
      <c r="B408" s="1054">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5"/>
      <c r="AD408" s="1055"/>
      <c r="AE408" s="1055"/>
      <c r="AF408" s="1055"/>
      <c r="AG408" s="1055"/>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4">
        <v>10</v>
      </c>
      <c r="B409" s="1054">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5"/>
      <c r="AD409" s="1055"/>
      <c r="AE409" s="1055"/>
      <c r="AF409" s="1055"/>
      <c r="AG409" s="1055"/>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4">
        <v>11</v>
      </c>
      <c r="B410" s="1054">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5"/>
      <c r="AD410" s="1055"/>
      <c r="AE410" s="1055"/>
      <c r="AF410" s="1055"/>
      <c r="AG410" s="1055"/>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4">
        <v>12</v>
      </c>
      <c r="B411" s="1054">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5"/>
      <c r="AD411" s="1055"/>
      <c r="AE411" s="1055"/>
      <c r="AF411" s="1055"/>
      <c r="AG411" s="1055"/>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4">
        <v>13</v>
      </c>
      <c r="B412" s="1054">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5"/>
      <c r="AD412" s="1055"/>
      <c r="AE412" s="1055"/>
      <c r="AF412" s="1055"/>
      <c r="AG412" s="1055"/>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4">
        <v>14</v>
      </c>
      <c r="B413" s="1054">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5"/>
      <c r="AD413" s="1055"/>
      <c r="AE413" s="1055"/>
      <c r="AF413" s="1055"/>
      <c r="AG413" s="1055"/>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4">
        <v>15</v>
      </c>
      <c r="B414" s="1054">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5"/>
      <c r="AD414" s="1055"/>
      <c r="AE414" s="1055"/>
      <c r="AF414" s="1055"/>
      <c r="AG414" s="1055"/>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4">
        <v>16</v>
      </c>
      <c r="B415" s="1054">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5"/>
      <c r="AD415" s="1055"/>
      <c r="AE415" s="1055"/>
      <c r="AF415" s="1055"/>
      <c r="AG415" s="1055"/>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4">
        <v>17</v>
      </c>
      <c r="B416" s="1054">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5"/>
      <c r="AD416" s="1055"/>
      <c r="AE416" s="1055"/>
      <c r="AF416" s="1055"/>
      <c r="AG416" s="1055"/>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4">
        <v>18</v>
      </c>
      <c r="B417" s="1054">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5"/>
      <c r="AD417" s="1055"/>
      <c r="AE417" s="1055"/>
      <c r="AF417" s="1055"/>
      <c r="AG417" s="1055"/>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4">
        <v>19</v>
      </c>
      <c r="B418" s="1054">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5"/>
      <c r="AD418" s="1055"/>
      <c r="AE418" s="1055"/>
      <c r="AF418" s="1055"/>
      <c r="AG418" s="1055"/>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4">
        <v>20</v>
      </c>
      <c r="B419" s="1054">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5"/>
      <c r="AD419" s="1055"/>
      <c r="AE419" s="1055"/>
      <c r="AF419" s="1055"/>
      <c r="AG419" s="1055"/>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4">
        <v>21</v>
      </c>
      <c r="B420" s="1054">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5"/>
      <c r="AD420" s="1055"/>
      <c r="AE420" s="1055"/>
      <c r="AF420" s="1055"/>
      <c r="AG420" s="1055"/>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4">
        <v>22</v>
      </c>
      <c r="B421" s="1054">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5"/>
      <c r="AD421" s="1055"/>
      <c r="AE421" s="1055"/>
      <c r="AF421" s="1055"/>
      <c r="AG421" s="1055"/>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4">
        <v>23</v>
      </c>
      <c r="B422" s="1054">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5"/>
      <c r="AD422" s="1055"/>
      <c r="AE422" s="1055"/>
      <c r="AF422" s="1055"/>
      <c r="AG422" s="1055"/>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4">
        <v>24</v>
      </c>
      <c r="B423" s="1054">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5"/>
      <c r="AD423" s="1055"/>
      <c r="AE423" s="1055"/>
      <c r="AF423" s="1055"/>
      <c r="AG423" s="1055"/>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4">
        <v>25</v>
      </c>
      <c r="B424" s="1054">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5"/>
      <c r="AD424" s="1055"/>
      <c r="AE424" s="1055"/>
      <c r="AF424" s="1055"/>
      <c r="AG424" s="1055"/>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4">
        <v>26</v>
      </c>
      <c r="B425" s="1054">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5"/>
      <c r="AD425" s="1055"/>
      <c r="AE425" s="1055"/>
      <c r="AF425" s="1055"/>
      <c r="AG425" s="1055"/>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4">
        <v>27</v>
      </c>
      <c r="B426" s="1054">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5"/>
      <c r="AD426" s="1055"/>
      <c r="AE426" s="1055"/>
      <c r="AF426" s="1055"/>
      <c r="AG426" s="1055"/>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4">
        <v>28</v>
      </c>
      <c r="B427" s="1054">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5"/>
      <c r="AD427" s="1055"/>
      <c r="AE427" s="1055"/>
      <c r="AF427" s="1055"/>
      <c r="AG427" s="1055"/>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4">
        <v>29</v>
      </c>
      <c r="B428" s="1054">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5"/>
      <c r="AD428" s="1055"/>
      <c r="AE428" s="1055"/>
      <c r="AF428" s="1055"/>
      <c r="AG428" s="1055"/>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4">
        <v>30</v>
      </c>
      <c r="B429" s="1054">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5"/>
      <c r="AD429" s="1055"/>
      <c r="AE429" s="1055"/>
      <c r="AF429" s="1055"/>
      <c r="AG429" s="1055"/>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296</v>
      </c>
      <c r="K432" s="361"/>
      <c r="L432" s="361"/>
      <c r="M432" s="361"/>
      <c r="N432" s="361"/>
      <c r="O432" s="361"/>
      <c r="P432" s="247" t="s">
        <v>27</v>
      </c>
      <c r="Q432" s="247"/>
      <c r="R432" s="247"/>
      <c r="S432" s="247"/>
      <c r="T432" s="247"/>
      <c r="U432" s="247"/>
      <c r="V432" s="247"/>
      <c r="W432" s="247"/>
      <c r="X432" s="247"/>
      <c r="Y432" s="362" t="s">
        <v>348</v>
      </c>
      <c r="Z432" s="363"/>
      <c r="AA432" s="363"/>
      <c r="AB432" s="363"/>
      <c r="AC432" s="152" t="s">
        <v>333</v>
      </c>
      <c r="AD432" s="152"/>
      <c r="AE432" s="152"/>
      <c r="AF432" s="152"/>
      <c r="AG432" s="152"/>
      <c r="AH432" s="362" t="s">
        <v>258</v>
      </c>
      <c r="AI432" s="360"/>
      <c r="AJ432" s="360"/>
      <c r="AK432" s="360"/>
      <c r="AL432" s="360" t="s">
        <v>21</v>
      </c>
      <c r="AM432" s="360"/>
      <c r="AN432" s="360"/>
      <c r="AO432" s="364"/>
      <c r="AP432" s="365" t="s">
        <v>297</v>
      </c>
      <c r="AQ432" s="365"/>
      <c r="AR432" s="365"/>
      <c r="AS432" s="365"/>
      <c r="AT432" s="365"/>
      <c r="AU432" s="365"/>
      <c r="AV432" s="365"/>
      <c r="AW432" s="365"/>
      <c r="AX432" s="365"/>
      <c r="AY432" s="34">
        <f t="shared" ref="AY432:AY433" si="10">$AY$430</f>
        <v>0</v>
      </c>
    </row>
    <row r="433" spans="1:51" ht="26.25" customHeight="1" x14ac:dyDescent="0.15">
      <c r="A433" s="1054">
        <v>1</v>
      </c>
      <c r="B433" s="1054">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5"/>
      <c r="AD433" s="1055"/>
      <c r="AE433" s="1055"/>
      <c r="AF433" s="1055"/>
      <c r="AG433" s="1055"/>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4">
        <v>2</v>
      </c>
      <c r="B434" s="1054">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5"/>
      <c r="AD434" s="1055"/>
      <c r="AE434" s="1055"/>
      <c r="AF434" s="1055"/>
      <c r="AG434" s="1055"/>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4">
        <v>3</v>
      </c>
      <c r="B435" s="1054">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5"/>
      <c r="AD435" s="1055"/>
      <c r="AE435" s="1055"/>
      <c r="AF435" s="1055"/>
      <c r="AG435" s="1055"/>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4">
        <v>4</v>
      </c>
      <c r="B436" s="1054">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5"/>
      <c r="AD436" s="1055"/>
      <c r="AE436" s="1055"/>
      <c r="AF436" s="1055"/>
      <c r="AG436" s="1055"/>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4">
        <v>5</v>
      </c>
      <c r="B437" s="1054">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5"/>
      <c r="AD437" s="1055"/>
      <c r="AE437" s="1055"/>
      <c r="AF437" s="1055"/>
      <c r="AG437" s="1055"/>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4">
        <v>6</v>
      </c>
      <c r="B438" s="1054">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5"/>
      <c r="AD438" s="1055"/>
      <c r="AE438" s="1055"/>
      <c r="AF438" s="1055"/>
      <c r="AG438" s="1055"/>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4">
        <v>7</v>
      </c>
      <c r="B439" s="1054">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5"/>
      <c r="AD439" s="1055"/>
      <c r="AE439" s="1055"/>
      <c r="AF439" s="1055"/>
      <c r="AG439" s="1055"/>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4">
        <v>8</v>
      </c>
      <c r="B440" s="1054">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5"/>
      <c r="AD440" s="1055"/>
      <c r="AE440" s="1055"/>
      <c r="AF440" s="1055"/>
      <c r="AG440" s="1055"/>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4">
        <v>9</v>
      </c>
      <c r="B441" s="1054">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5"/>
      <c r="AD441" s="1055"/>
      <c r="AE441" s="1055"/>
      <c r="AF441" s="1055"/>
      <c r="AG441" s="1055"/>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4">
        <v>10</v>
      </c>
      <c r="B442" s="1054">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5"/>
      <c r="AD442" s="1055"/>
      <c r="AE442" s="1055"/>
      <c r="AF442" s="1055"/>
      <c r="AG442" s="1055"/>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4">
        <v>11</v>
      </c>
      <c r="B443" s="1054">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5"/>
      <c r="AD443" s="1055"/>
      <c r="AE443" s="1055"/>
      <c r="AF443" s="1055"/>
      <c r="AG443" s="1055"/>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4">
        <v>12</v>
      </c>
      <c r="B444" s="1054">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5"/>
      <c r="AD444" s="1055"/>
      <c r="AE444" s="1055"/>
      <c r="AF444" s="1055"/>
      <c r="AG444" s="1055"/>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4">
        <v>13</v>
      </c>
      <c r="B445" s="1054">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5"/>
      <c r="AD445" s="1055"/>
      <c r="AE445" s="1055"/>
      <c r="AF445" s="1055"/>
      <c r="AG445" s="1055"/>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4">
        <v>14</v>
      </c>
      <c r="B446" s="1054">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5"/>
      <c r="AD446" s="1055"/>
      <c r="AE446" s="1055"/>
      <c r="AF446" s="1055"/>
      <c r="AG446" s="1055"/>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4">
        <v>15</v>
      </c>
      <c r="B447" s="1054">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5"/>
      <c r="AD447" s="1055"/>
      <c r="AE447" s="1055"/>
      <c r="AF447" s="1055"/>
      <c r="AG447" s="1055"/>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4">
        <v>16</v>
      </c>
      <c r="B448" s="1054">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5"/>
      <c r="AD448" s="1055"/>
      <c r="AE448" s="1055"/>
      <c r="AF448" s="1055"/>
      <c r="AG448" s="1055"/>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4">
        <v>17</v>
      </c>
      <c r="B449" s="1054">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5"/>
      <c r="AD449" s="1055"/>
      <c r="AE449" s="1055"/>
      <c r="AF449" s="1055"/>
      <c r="AG449" s="1055"/>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4">
        <v>18</v>
      </c>
      <c r="B450" s="1054">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5"/>
      <c r="AD450" s="1055"/>
      <c r="AE450" s="1055"/>
      <c r="AF450" s="1055"/>
      <c r="AG450" s="1055"/>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4">
        <v>19</v>
      </c>
      <c r="B451" s="1054">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5"/>
      <c r="AD451" s="1055"/>
      <c r="AE451" s="1055"/>
      <c r="AF451" s="1055"/>
      <c r="AG451" s="1055"/>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4">
        <v>20</v>
      </c>
      <c r="B452" s="1054">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5"/>
      <c r="AD452" s="1055"/>
      <c r="AE452" s="1055"/>
      <c r="AF452" s="1055"/>
      <c r="AG452" s="1055"/>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4">
        <v>21</v>
      </c>
      <c r="B453" s="1054">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5"/>
      <c r="AD453" s="1055"/>
      <c r="AE453" s="1055"/>
      <c r="AF453" s="1055"/>
      <c r="AG453" s="1055"/>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4">
        <v>22</v>
      </c>
      <c r="B454" s="1054">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5"/>
      <c r="AD454" s="1055"/>
      <c r="AE454" s="1055"/>
      <c r="AF454" s="1055"/>
      <c r="AG454" s="1055"/>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4">
        <v>23</v>
      </c>
      <c r="B455" s="1054">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5"/>
      <c r="AD455" s="1055"/>
      <c r="AE455" s="1055"/>
      <c r="AF455" s="1055"/>
      <c r="AG455" s="1055"/>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4">
        <v>24</v>
      </c>
      <c r="B456" s="1054">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5"/>
      <c r="AD456" s="1055"/>
      <c r="AE456" s="1055"/>
      <c r="AF456" s="1055"/>
      <c r="AG456" s="1055"/>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4">
        <v>25</v>
      </c>
      <c r="B457" s="1054">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5"/>
      <c r="AD457" s="1055"/>
      <c r="AE457" s="1055"/>
      <c r="AF457" s="1055"/>
      <c r="AG457" s="1055"/>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4">
        <v>26</v>
      </c>
      <c r="B458" s="1054">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5"/>
      <c r="AD458" s="1055"/>
      <c r="AE458" s="1055"/>
      <c r="AF458" s="1055"/>
      <c r="AG458" s="1055"/>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4">
        <v>27</v>
      </c>
      <c r="B459" s="1054">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5"/>
      <c r="AD459" s="1055"/>
      <c r="AE459" s="1055"/>
      <c r="AF459" s="1055"/>
      <c r="AG459" s="1055"/>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4">
        <v>28</v>
      </c>
      <c r="B460" s="1054">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5"/>
      <c r="AD460" s="1055"/>
      <c r="AE460" s="1055"/>
      <c r="AF460" s="1055"/>
      <c r="AG460" s="1055"/>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4">
        <v>29</v>
      </c>
      <c r="B461" s="1054">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5"/>
      <c r="AD461" s="1055"/>
      <c r="AE461" s="1055"/>
      <c r="AF461" s="1055"/>
      <c r="AG461" s="1055"/>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4">
        <v>30</v>
      </c>
      <c r="B462" s="1054">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5"/>
      <c r="AD462" s="1055"/>
      <c r="AE462" s="1055"/>
      <c r="AF462" s="1055"/>
      <c r="AG462" s="1055"/>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296</v>
      </c>
      <c r="K465" s="361"/>
      <c r="L465" s="361"/>
      <c r="M465" s="361"/>
      <c r="N465" s="361"/>
      <c r="O465" s="361"/>
      <c r="P465" s="247" t="s">
        <v>27</v>
      </c>
      <c r="Q465" s="247"/>
      <c r="R465" s="247"/>
      <c r="S465" s="247"/>
      <c r="T465" s="247"/>
      <c r="U465" s="247"/>
      <c r="V465" s="247"/>
      <c r="W465" s="247"/>
      <c r="X465" s="247"/>
      <c r="Y465" s="362" t="s">
        <v>348</v>
      </c>
      <c r="Z465" s="363"/>
      <c r="AA465" s="363"/>
      <c r="AB465" s="363"/>
      <c r="AC465" s="152" t="s">
        <v>333</v>
      </c>
      <c r="AD465" s="152"/>
      <c r="AE465" s="152"/>
      <c r="AF465" s="152"/>
      <c r="AG465" s="152"/>
      <c r="AH465" s="362" t="s">
        <v>258</v>
      </c>
      <c r="AI465" s="360"/>
      <c r="AJ465" s="360"/>
      <c r="AK465" s="360"/>
      <c r="AL465" s="360" t="s">
        <v>21</v>
      </c>
      <c r="AM465" s="360"/>
      <c r="AN465" s="360"/>
      <c r="AO465" s="364"/>
      <c r="AP465" s="365" t="s">
        <v>297</v>
      </c>
      <c r="AQ465" s="365"/>
      <c r="AR465" s="365"/>
      <c r="AS465" s="365"/>
      <c r="AT465" s="365"/>
      <c r="AU465" s="365"/>
      <c r="AV465" s="365"/>
      <c r="AW465" s="365"/>
      <c r="AX465" s="365"/>
      <c r="AY465" s="34">
        <f t="shared" ref="AY465:AY466" si="11">$AY$463</f>
        <v>0</v>
      </c>
    </row>
    <row r="466" spans="1:51" ht="26.25" customHeight="1" x14ac:dyDescent="0.15">
      <c r="A466" s="1054">
        <v>1</v>
      </c>
      <c r="B466" s="1054">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5"/>
      <c r="AD466" s="1055"/>
      <c r="AE466" s="1055"/>
      <c r="AF466" s="1055"/>
      <c r="AG466" s="1055"/>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4">
        <v>2</v>
      </c>
      <c r="B467" s="1054">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5"/>
      <c r="AD467" s="1055"/>
      <c r="AE467" s="1055"/>
      <c r="AF467" s="1055"/>
      <c r="AG467" s="1055"/>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4">
        <v>3</v>
      </c>
      <c r="B468" s="1054">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5"/>
      <c r="AD468" s="1055"/>
      <c r="AE468" s="1055"/>
      <c r="AF468" s="1055"/>
      <c r="AG468" s="1055"/>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4">
        <v>4</v>
      </c>
      <c r="B469" s="1054">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5"/>
      <c r="AD469" s="1055"/>
      <c r="AE469" s="1055"/>
      <c r="AF469" s="1055"/>
      <c r="AG469" s="1055"/>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4">
        <v>5</v>
      </c>
      <c r="B470" s="1054">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5"/>
      <c r="AD470" s="1055"/>
      <c r="AE470" s="1055"/>
      <c r="AF470" s="1055"/>
      <c r="AG470" s="1055"/>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4">
        <v>6</v>
      </c>
      <c r="B471" s="1054">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5"/>
      <c r="AD471" s="1055"/>
      <c r="AE471" s="1055"/>
      <c r="AF471" s="1055"/>
      <c r="AG471" s="1055"/>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4">
        <v>7</v>
      </c>
      <c r="B472" s="1054">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5"/>
      <c r="AD472" s="1055"/>
      <c r="AE472" s="1055"/>
      <c r="AF472" s="1055"/>
      <c r="AG472" s="1055"/>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4">
        <v>8</v>
      </c>
      <c r="B473" s="1054">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5"/>
      <c r="AD473" s="1055"/>
      <c r="AE473" s="1055"/>
      <c r="AF473" s="1055"/>
      <c r="AG473" s="1055"/>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4">
        <v>9</v>
      </c>
      <c r="B474" s="1054">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5"/>
      <c r="AD474" s="1055"/>
      <c r="AE474" s="1055"/>
      <c r="AF474" s="1055"/>
      <c r="AG474" s="1055"/>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4">
        <v>10</v>
      </c>
      <c r="B475" s="1054">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5"/>
      <c r="AD475" s="1055"/>
      <c r="AE475" s="1055"/>
      <c r="AF475" s="1055"/>
      <c r="AG475" s="1055"/>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4">
        <v>11</v>
      </c>
      <c r="B476" s="1054">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5"/>
      <c r="AD476" s="1055"/>
      <c r="AE476" s="1055"/>
      <c r="AF476" s="1055"/>
      <c r="AG476" s="1055"/>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4">
        <v>12</v>
      </c>
      <c r="B477" s="1054">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5"/>
      <c r="AD477" s="1055"/>
      <c r="AE477" s="1055"/>
      <c r="AF477" s="1055"/>
      <c r="AG477" s="1055"/>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4">
        <v>13</v>
      </c>
      <c r="B478" s="1054">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5"/>
      <c r="AD478" s="1055"/>
      <c r="AE478" s="1055"/>
      <c r="AF478" s="1055"/>
      <c r="AG478" s="1055"/>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4">
        <v>14</v>
      </c>
      <c r="B479" s="1054">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5"/>
      <c r="AD479" s="1055"/>
      <c r="AE479" s="1055"/>
      <c r="AF479" s="1055"/>
      <c r="AG479" s="1055"/>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4">
        <v>15</v>
      </c>
      <c r="B480" s="1054">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5"/>
      <c r="AD480" s="1055"/>
      <c r="AE480" s="1055"/>
      <c r="AF480" s="1055"/>
      <c r="AG480" s="1055"/>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4">
        <v>16</v>
      </c>
      <c r="B481" s="1054">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5"/>
      <c r="AD481" s="1055"/>
      <c r="AE481" s="1055"/>
      <c r="AF481" s="1055"/>
      <c r="AG481" s="1055"/>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4">
        <v>17</v>
      </c>
      <c r="B482" s="1054">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5"/>
      <c r="AD482" s="1055"/>
      <c r="AE482" s="1055"/>
      <c r="AF482" s="1055"/>
      <c r="AG482" s="1055"/>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4">
        <v>18</v>
      </c>
      <c r="B483" s="1054">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5"/>
      <c r="AD483" s="1055"/>
      <c r="AE483" s="1055"/>
      <c r="AF483" s="1055"/>
      <c r="AG483" s="1055"/>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4">
        <v>19</v>
      </c>
      <c r="B484" s="1054">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5"/>
      <c r="AD484" s="1055"/>
      <c r="AE484" s="1055"/>
      <c r="AF484" s="1055"/>
      <c r="AG484" s="1055"/>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4">
        <v>20</v>
      </c>
      <c r="B485" s="1054">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5"/>
      <c r="AD485" s="1055"/>
      <c r="AE485" s="1055"/>
      <c r="AF485" s="1055"/>
      <c r="AG485" s="1055"/>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4">
        <v>21</v>
      </c>
      <c r="B486" s="1054">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5"/>
      <c r="AD486" s="1055"/>
      <c r="AE486" s="1055"/>
      <c r="AF486" s="1055"/>
      <c r="AG486" s="1055"/>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4">
        <v>22</v>
      </c>
      <c r="B487" s="1054">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5"/>
      <c r="AD487" s="1055"/>
      <c r="AE487" s="1055"/>
      <c r="AF487" s="1055"/>
      <c r="AG487" s="1055"/>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4">
        <v>23</v>
      </c>
      <c r="B488" s="1054">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5"/>
      <c r="AD488" s="1055"/>
      <c r="AE488" s="1055"/>
      <c r="AF488" s="1055"/>
      <c r="AG488" s="1055"/>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4">
        <v>24</v>
      </c>
      <c r="B489" s="1054">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5"/>
      <c r="AD489" s="1055"/>
      <c r="AE489" s="1055"/>
      <c r="AF489" s="1055"/>
      <c r="AG489" s="1055"/>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4">
        <v>25</v>
      </c>
      <c r="B490" s="1054">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5"/>
      <c r="AD490" s="1055"/>
      <c r="AE490" s="1055"/>
      <c r="AF490" s="1055"/>
      <c r="AG490" s="1055"/>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4">
        <v>26</v>
      </c>
      <c r="B491" s="1054">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5"/>
      <c r="AD491" s="1055"/>
      <c r="AE491" s="1055"/>
      <c r="AF491" s="1055"/>
      <c r="AG491" s="1055"/>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4">
        <v>27</v>
      </c>
      <c r="B492" s="1054">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5"/>
      <c r="AD492" s="1055"/>
      <c r="AE492" s="1055"/>
      <c r="AF492" s="1055"/>
      <c r="AG492" s="1055"/>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4">
        <v>28</v>
      </c>
      <c r="B493" s="1054">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5"/>
      <c r="AD493" s="1055"/>
      <c r="AE493" s="1055"/>
      <c r="AF493" s="1055"/>
      <c r="AG493" s="1055"/>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4">
        <v>29</v>
      </c>
      <c r="B494" s="1054">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5"/>
      <c r="AD494" s="1055"/>
      <c r="AE494" s="1055"/>
      <c r="AF494" s="1055"/>
      <c r="AG494" s="1055"/>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4">
        <v>30</v>
      </c>
      <c r="B495" s="1054">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5"/>
      <c r="AD495" s="1055"/>
      <c r="AE495" s="1055"/>
      <c r="AF495" s="1055"/>
      <c r="AG495" s="1055"/>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296</v>
      </c>
      <c r="K498" s="361"/>
      <c r="L498" s="361"/>
      <c r="M498" s="361"/>
      <c r="N498" s="361"/>
      <c r="O498" s="361"/>
      <c r="P498" s="247" t="s">
        <v>27</v>
      </c>
      <c r="Q498" s="247"/>
      <c r="R498" s="247"/>
      <c r="S498" s="247"/>
      <c r="T498" s="247"/>
      <c r="U498" s="247"/>
      <c r="V498" s="247"/>
      <c r="W498" s="247"/>
      <c r="X498" s="247"/>
      <c r="Y498" s="362" t="s">
        <v>348</v>
      </c>
      <c r="Z498" s="363"/>
      <c r="AA498" s="363"/>
      <c r="AB498" s="363"/>
      <c r="AC498" s="152" t="s">
        <v>333</v>
      </c>
      <c r="AD498" s="152"/>
      <c r="AE498" s="152"/>
      <c r="AF498" s="152"/>
      <c r="AG498" s="152"/>
      <c r="AH498" s="362" t="s">
        <v>258</v>
      </c>
      <c r="AI498" s="360"/>
      <c r="AJ498" s="360"/>
      <c r="AK498" s="360"/>
      <c r="AL498" s="360" t="s">
        <v>21</v>
      </c>
      <c r="AM498" s="360"/>
      <c r="AN498" s="360"/>
      <c r="AO498" s="364"/>
      <c r="AP498" s="365" t="s">
        <v>297</v>
      </c>
      <c r="AQ498" s="365"/>
      <c r="AR498" s="365"/>
      <c r="AS498" s="365"/>
      <c r="AT498" s="365"/>
      <c r="AU498" s="365"/>
      <c r="AV498" s="365"/>
      <c r="AW498" s="365"/>
      <c r="AX498" s="365"/>
      <c r="AY498" s="34">
        <f t="shared" ref="AY498:AY499" si="12">$AY$496</f>
        <v>0</v>
      </c>
    </row>
    <row r="499" spans="1:51" ht="26.25" customHeight="1" x14ac:dyDescent="0.15">
      <c r="A499" s="1054">
        <v>1</v>
      </c>
      <c r="B499" s="1054">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5"/>
      <c r="AD499" s="1055"/>
      <c r="AE499" s="1055"/>
      <c r="AF499" s="1055"/>
      <c r="AG499" s="1055"/>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4">
        <v>2</v>
      </c>
      <c r="B500" s="1054">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5"/>
      <c r="AD500" s="1055"/>
      <c r="AE500" s="1055"/>
      <c r="AF500" s="1055"/>
      <c r="AG500" s="1055"/>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4">
        <v>3</v>
      </c>
      <c r="B501" s="1054">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5"/>
      <c r="AD501" s="1055"/>
      <c r="AE501" s="1055"/>
      <c r="AF501" s="1055"/>
      <c r="AG501" s="1055"/>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4">
        <v>4</v>
      </c>
      <c r="B502" s="1054">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5"/>
      <c r="AD502" s="1055"/>
      <c r="AE502" s="1055"/>
      <c r="AF502" s="1055"/>
      <c r="AG502" s="1055"/>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4">
        <v>5</v>
      </c>
      <c r="B503" s="1054">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5"/>
      <c r="AD503" s="1055"/>
      <c r="AE503" s="1055"/>
      <c r="AF503" s="1055"/>
      <c r="AG503" s="1055"/>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4">
        <v>6</v>
      </c>
      <c r="B504" s="1054">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5"/>
      <c r="AD504" s="1055"/>
      <c r="AE504" s="1055"/>
      <c r="AF504" s="1055"/>
      <c r="AG504" s="1055"/>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4">
        <v>7</v>
      </c>
      <c r="B505" s="1054">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5"/>
      <c r="AD505" s="1055"/>
      <c r="AE505" s="1055"/>
      <c r="AF505" s="1055"/>
      <c r="AG505" s="1055"/>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4">
        <v>8</v>
      </c>
      <c r="B506" s="1054">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5"/>
      <c r="AD506" s="1055"/>
      <c r="AE506" s="1055"/>
      <c r="AF506" s="1055"/>
      <c r="AG506" s="1055"/>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4">
        <v>9</v>
      </c>
      <c r="B507" s="1054">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5"/>
      <c r="AD507" s="1055"/>
      <c r="AE507" s="1055"/>
      <c r="AF507" s="1055"/>
      <c r="AG507" s="1055"/>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4">
        <v>10</v>
      </c>
      <c r="B508" s="1054">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5"/>
      <c r="AD508" s="1055"/>
      <c r="AE508" s="1055"/>
      <c r="AF508" s="1055"/>
      <c r="AG508" s="1055"/>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4">
        <v>11</v>
      </c>
      <c r="B509" s="1054">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5"/>
      <c r="AD509" s="1055"/>
      <c r="AE509" s="1055"/>
      <c r="AF509" s="1055"/>
      <c r="AG509" s="1055"/>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4">
        <v>12</v>
      </c>
      <c r="B510" s="1054">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5"/>
      <c r="AD510" s="1055"/>
      <c r="AE510" s="1055"/>
      <c r="AF510" s="1055"/>
      <c r="AG510" s="1055"/>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4">
        <v>13</v>
      </c>
      <c r="B511" s="1054">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5"/>
      <c r="AD511" s="1055"/>
      <c r="AE511" s="1055"/>
      <c r="AF511" s="1055"/>
      <c r="AG511" s="1055"/>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4">
        <v>14</v>
      </c>
      <c r="B512" s="1054">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5"/>
      <c r="AD512" s="1055"/>
      <c r="AE512" s="1055"/>
      <c r="AF512" s="1055"/>
      <c r="AG512" s="1055"/>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4">
        <v>15</v>
      </c>
      <c r="B513" s="1054">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5"/>
      <c r="AD513" s="1055"/>
      <c r="AE513" s="1055"/>
      <c r="AF513" s="1055"/>
      <c r="AG513" s="1055"/>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4">
        <v>16</v>
      </c>
      <c r="B514" s="1054">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5"/>
      <c r="AD514" s="1055"/>
      <c r="AE514" s="1055"/>
      <c r="AF514" s="1055"/>
      <c r="AG514" s="1055"/>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4">
        <v>17</v>
      </c>
      <c r="B515" s="1054">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5"/>
      <c r="AD515" s="1055"/>
      <c r="AE515" s="1055"/>
      <c r="AF515" s="1055"/>
      <c r="AG515" s="1055"/>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4">
        <v>18</v>
      </c>
      <c r="B516" s="1054">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5"/>
      <c r="AD516" s="1055"/>
      <c r="AE516" s="1055"/>
      <c r="AF516" s="1055"/>
      <c r="AG516" s="1055"/>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4">
        <v>19</v>
      </c>
      <c r="B517" s="1054">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5"/>
      <c r="AD517" s="1055"/>
      <c r="AE517" s="1055"/>
      <c r="AF517" s="1055"/>
      <c r="AG517" s="1055"/>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4">
        <v>20</v>
      </c>
      <c r="B518" s="1054">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5"/>
      <c r="AD518" s="1055"/>
      <c r="AE518" s="1055"/>
      <c r="AF518" s="1055"/>
      <c r="AG518" s="1055"/>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4">
        <v>21</v>
      </c>
      <c r="B519" s="1054">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5"/>
      <c r="AD519" s="1055"/>
      <c r="AE519" s="1055"/>
      <c r="AF519" s="1055"/>
      <c r="AG519" s="1055"/>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4">
        <v>22</v>
      </c>
      <c r="B520" s="1054">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5"/>
      <c r="AD520" s="1055"/>
      <c r="AE520" s="1055"/>
      <c r="AF520" s="1055"/>
      <c r="AG520" s="1055"/>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4">
        <v>23</v>
      </c>
      <c r="B521" s="1054">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5"/>
      <c r="AD521" s="1055"/>
      <c r="AE521" s="1055"/>
      <c r="AF521" s="1055"/>
      <c r="AG521" s="1055"/>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4">
        <v>24</v>
      </c>
      <c r="B522" s="1054">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5"/>
      <c r="AD522" s="1055"/>
      <c r="AE522" s="1055"/>
      <c r="AF522" s="1055"/>
      <c r="AG522" s="1055"/>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4">
        <v>25</v>
      </c>
      <c r="B523" s="1054">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5"/>
      <c r="AD523" s="1055"/>
      <c r="AE523" s="1055"/>
      <c r="AF523" s="1055"/>
      <c r="AG523" s="1055"/>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4">
        <v>26</v>
      </c>
      <c r="B524" s="1054">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5"/>
      <c r="AD524" s="1055"/>
      <c r="AE524" s="1055"/>
      <c r="AF524" s="1055"/>
      <c r="AG524" s="1055"/>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4">
        <v>27</v>
      </c>
      <c r="B525" s="1054">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5"/>
      <c r="AD525" s="1055"/>
      <c r="AE525" s="1055"/>
      <c r="AF525" s="1055"/>
      <c r="AG525" s="1055"/>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4">
        <v>28</v>
      </c>
      <c r="B526" s="1054">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5"/>
      <c r="AD526" s="1055"/>
      <c r="AE526" s="1055"/>
      <c r="AF526" s="1055"/>
      <c r="AG526" s="1055"/>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4">
        <v>29</v>
      </c>
      <c r="B527" s="1054">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5"/>
      <c r="AD527" s="1055"/>
      <c r="AE527" s="1055"/>
      <c r="AF527" s="1055"/>
      <c r="AG527" s="1055"/>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4">
        <v>30</v>
      </c>
      <c r="B528" s="1054">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5"/>
      <c r="AD528" s="1055"/>
      <c r="AE528" s="1055"/>
      <c r="AF528" s="1055"/>
      <c r="AG528" s="1055"/>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296</v>
      </c>
      <c r="K531" s="361"/>
      <c r="L531" s="361"/>
      <c r="M531" s="361"/>
      <c r="N531" s="361"/>
      <c r="O531" s="361"/>
      <c r="P531" s="247" t="s">
        <v>27</v>
      </c>
      <c r="Q531" s="247"/>
      <c r="R531" s="247"/>
      <c r="S531" s="247"/>
      <c r="T531" s="247"/>
      <c r="U531" s="247"/>
      <c r="V531" s="247"/>
      <c r="W531" s="247"/>
      <c r="X531" s="247"/>
      <c r="Y531" s="362" t="s">
        <v>348</v>
      </c>
      <c r="Z531" s="363"/>
      <c r="AA531" s="363"/>
      <c r="AB531" s="363"/>
      <c r="AC531" s="152" t="s">
        <v>333</v>
      </c>
      <c r="AD531" s="152"/>
      <c r="AE531" s="152"/>
      <c r="AF531" s="152"/>
      <c r="AG531" s="152"/>
      <c r="AH531" s="362" t="s">
        <v>258</v>
      </c>
      <c r="AI531" s="360"/>
      <c r="AJ531" s="360"/>
      <c r="AK531" s="360"/>
      <c r="AL531" s="360" t="s">
        <v>21</v>
      </c>
      <c r="AM531" s="360"/>
      <c r="AN531" s="360"/>
      <c r="AO531" s="364"/>
      <c r="AP531" s="365" t="s">
        <v>297</v>
      </c>
      <c r="AQ531" s="365"/>
      <c r="AR531" s="365"/>
      <c r="AS531" s="365"/>
      <c r="AT531" s="365"/>
      <c r="AU531" s="365"/>
      <c r="AV531" s="365"/>
      <c r="AW531" s="365"/>
      <c r="AX531" s="365"/>
      <c r="AY531" s="34">
        <f t="shared" ref="AY531:AY532" si="13">$AY$529</f>
        <v>0</v>
      </c>
    </row>
    <row r="532" spans="1:51" ht="26.25" customHeight="1" x14ac:dyDescent="0.15">
      <c r="A532" s="1054">
        <v>1</v>
      </c>
      <c r="B532" s="1054">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5"/>
      <c r="AD532" s="1055"/>
      <c r="AE532" s="1055"/>
      <c r="AF532" s="1055"/>
      <c r="AG532" s="1055"/>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4">
        <v>2</v>
      </c>
      <c r="B533" s="1054">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5"/>
      <c r="AD533" s="1055"/>
      <c r="AE533" s="1055"/>
      <c r="AF533" s="1055"/>
      <c r="AG533" s="1055"/>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4">
        <v>3</v>
      </c>
      <c r="B534" s="1054">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5"/>
      <c r="AD534" s="1055"/>
      <c r="AE534" s="1055"/>
      <c r="AF534" s="1055"/>
      <c r="AG534" s="1055"/>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4">
        <v>4</v>
      </c>
      <c r="B535" s="1054">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5"/>
      <c r="AD535" s="1055"/>
      <c r="AE535" s="1055"/>
      <c r="AF535" s="1055"/>
      <c r="AG535" s="1055"/>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4">
        <v>5</v>
      </c>
      <c r="B536" s="1054">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5"/>
      <c r="AD536" s="1055"/>
      <c r="AE536" s="1055"/>
      <c r="AF536" s="1055"/>
      <c r="AG536" s="1055"/>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4">
        <v>6</v>
      </c>
      <c r="B537" s="1054">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5"/>
      <c r="AD537" s="1055"/>
      <c r="AE537" s="1055"/>
      <c r="AF537" s="1055"/>
      <c r="AG537" s="1055"/>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4">
        <v>7</v>
      </c>
      <c r="B538" s="1054">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5"/>
      <c r="AD538" s="1055"/>
      <c r="AE538" s="1055"/>
      <c r="AF538" s="1055"/>
      <c r="AG538" s="1055"/>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4">
        <v>8</v>
      </c>
      <c r="B539" s="1054">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5"/>
      <c r="AD539" s="1055"/>
      <c r="AE539" s="1055"/>
      <c r="AF539" s="1055"/>
      <c r="AG539" s="1055"/>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4">
        <v>9</v>
      </c>
      <c r="B540" s="1054">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5"/>
      <c r="AD540" s="1055"/>
      <c r="AE540" s="1055"/>
      <c r="AF540" s="1055"/>
      <c r="AG540" s="1055"/>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4">
        <v>10</v>
      </c>
      <c r="B541" s="1054">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5"/>
      <c r="AD541" s="1055"/>
      <c r="AE541" s="1055"/>
      <c r="AF541" s="1055"/>
      <c r="AG541" s="1055"/>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4">
        <v>11</v>
      </c>
      <c r="B542" s="1054">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5"/>
      <c r="AD542" s="1055"/>
      <c r="AE542" s="1055"/>
      <c r="AF542" s="1055"/>
      <c r="AG542" s="1055"/>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4">
        <v>12</v>
      </c>
      <c r="B543" s="1054">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5"/>
      <c r="AD543" s="1055"/>
      <c r="AE543" s="1055"/>
      <c r="AF543" s="1055"/>
      <c r="AG543" s="1055"/>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4">
        <v>13</v>
      </c>
      <c r="B544" s="1054">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5"/>
      <c r="AD544" s="1055"/>
      <c r="AE544" s="1055"/>
      <c r="AF544" s="1055"/>
      <c r="AG544" s="1055"/>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4">
        <v>14</v>
      </c>
      <c r="B545" s="1054">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5"/>
      <c r="AD545" s="1055"/>
      <c r="AE545" s="1055"/>
      <c r="AF545" s="1055"/>
      <c r="AG545" s="1055"/>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4">
        <v>15</v>
      </c>
      <c r="B546" s="1054">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5"/>
      <c r="AD546" s="1055"/>
      <c r="AE546" s="1055"/>
      <c r="AF546" s="1055"/>
      <c r="AG546" s="1055"/>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4">
        <v>16</v>
      </c>
      <c r="B547" s="1054">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5"/>
      <c r="AD547" s="1055"/>
      <c r="AE547" s="1055"/>
      <c r="AF547" s="1055"/>
      <c r="AG547" s="1055"/>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4">
        <v>17</v>
      </c>
      <c r="B548" s="1054">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5"/>
      <c r="AD548" s="1055"/>
      <c r="AE548" s="1055"/>
      <c r="AF548" s="1055"/>
      <c r="AG548" s="1055"/>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4">
        <v>18</v>
      </c>
      <c r="B549" s="1054">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5"/>
      <c r="AD549" s="1055"/>
      <c r="AE549" s="1055"/>
      <c r="AF549" s="1055"/>
      <c r="AG549" s="1055"/>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4">
        <v>19</v>
      </c>
      <c r="B550" s="1054">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5"/>
      <c r="AD550" s="1055"/>
      <c r="AE550" s="1055"/>
      <c r="AF550" s="1055"/>
      <c r="AG550" s="1055"/>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4">
        <v>20</v>
      </c>
      <c r="B551" s="1054">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5"/>
      <c r="AD551" s="1055"/>
      <c r="AE551" s="1055"/>
      <c r="AF551" s="1055"/>
      <c r="AG551" s="1055"/>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4">
        <v>21</v>
      </c>
      <c r="B552" s="1054">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5"/>
      <c r="AD552" s="1055"/>
      <c r="AE552" s="1055"/>
      <c r="AF552" s="1055"/>
      <c r="AG552" s="1055"/>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4">
        <v>22</v>
      </c>
      <c r="B553" s="1054">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5"/>
      <c r="AD553" s="1055"/>
      <c r="AE553" s="1055"/>
      <c r="AF553" s="1055"/>
      <c r="AG553" s="1055"/>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4">
        <v>23</v>
      </c>
      <c r="B554" s="1054">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5"/>
      <c r="AD554" s="1055"/>
      <c r="AE554" s="1055"/>
      <c r="AF554" s="1055"/>
      <c r="AG554" s="1055"/>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4">
        <v>24</v>
      </c>
      <c r="B555" s="1054">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5"/>
      <c r="AD555" s="1055"/>
      <c r="AE555" s="1055"/>
      <c r="AF555" s="1055"/>
      <c r="AG555" s="1055"/>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4">
        <v>25</v>
      </c>
      <c r="B556" s="1054">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5"/>
      <c r="AD556" s="1055"/>
      <c r="AE556" s="1055"/>
      <c r="AF556" s="1055"/>
      <c r="AG556" s="1055"/>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4">
        <v>26</v>
      </c>
      <c r="B557" s="1054">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5"/>
      <c r="AD557" s="1055"/>
      <c r="AE557" s="1055"/>
      <c r="AF557" s="1055"/>
      <c r="AG557" s="1055"/>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4">
        <v>27</v>
      </c>
      <c r="B558" s="1054">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5"/>
      <c r="AD558" s="1055"/>
      <c r="AE558" s="1055"/>
      <c r="AF558" s="1055"/>
      <c r="AG558" s="1055"/>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4">
        <v>28</v>
      </c>
      <c r="B559" s="1054">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5"/>
      <c r="AD559" s="1055"/>
      <c r="AE559" s="1055"/>
      <c r="AF559" s="1055"/>
      <c r="AG559" s="1055"/>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4">
        <v>29</v>
      </c>
      <c r="B560" s="1054">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5"/>
      <c r="AD560" s="1055"/>
      <c r="AE560" s="1055"/>
      <c r="AF560" s="1055"/>
      <c r="AG560" s="1055"/>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4">
        <v>30</v>
      </c>
      <c r="B561" s="1054">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5"/>
      <c r="AD561" s="1055"/>
      <c r="AE561" s="1055"/>
      <c r="AF561" s="1055"/>
      <c r="AG561" s="1055"/>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296</v>
      </c>
      <c r="K564" s="361"/>
      <c r="L564" s="361"/>
      <c r="M564" s="361"/>
      <c r="N564" s="361"/>
      <c r="O564" s="361"/>
      <c r="P564" s="247" t="s">
        <v>27</v>
      </c>
      <c r="Q564" s="247"/>
      <c r="R564" s="247"/>
      <c r="S564" s="247"/>
      <c r="T564" s="247"/>
      <c r="U564" s="247"/>
      <c r="V564" s="247"/>
      <c r="W564" s="247"/>
      <c r="X564" s="247"/>
      <c r="Y564" s="362" t="s">
        <v>348</v>
      </c>
      <c r="Z564" s="363"/>
      <c r="AA564" s="363"/>
      <c r="AB564" s="363"/>
      <c r="AC564" s="152" t="s">
        <v>333</v>
      </c>
      <c r="AD564" s="152"/>
      <c r="AE564" s="152"/>
      <c r="AF564" s="152"/>
      <c r="AG564" s="152"/>
      <c r="AH564" s="362" t="s">
        <v>258</v>
      </c>
      <c r="AI564" s="360"/>
      <c r="AJ564" s="360"/>
      <c r="AK564" s="360"/>
      <c r="AL564" s="360" t="s">
        <v>21</v>
      </c>
      <c r="AM564" s="360"/>
      <c r="AN564" s="360"/>
      <c r="AO564" s="364"/>
      <c r="AP564" s="365" t="s">
        <v>297</v>
      </c>
      <c r="AQ564" s="365"/>
      <c r="AR564" s="365"/>
      <c r="AS564" s="365"/>
      <c r="AT564" s="365"/>
      <c r="AU564" s="365"/>
      <c r="AV564" s="365"/>
      <c r="AW564" s="365"/>
      <c r="AX564" s="365"/>
      <c r="AY564" s="34">
        <f t="shared" ref="AY564:AY565" si="14">$AY$562</f>
        <v>0</v>
      </c>
    </row>
    <row r="565" spans="1:51" ht="26.25" customHeight="1" x14ac:dyDescent="0.15">
      <c r="A565" s="1054">
        <v>1</v>
      </c>
      <c r="B565" s="1054">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5"/>
      <c r="AD565" s="1055"/>
      <c r="AE565" s="1055"/>
      <c r="AF565" s="1055"/>
      <c r="AG565" s="1055"/>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4">
        <v>2</v>
      </c>
      <c r="B566" s="1054">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5"/>
      <c r="AD566" s="1055"/>
      <c r="AE566" s="1055"/>
      <c r="AF566" s="1055"/>
      <c r="AG566" s="1055"/>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4">
        <v>3</v>
      </c>
      <c r="B567" s="1054">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5"/>
      <c r="AD567" s="1055"/>
      <c r="AE567" s="1055"/>
      <c r="AF567" s="1055"/>
      <c r="AG567" s="1055"/>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4">
        <v>4</v>
      </c>
      <c r="B568" s="1054">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5"/>
      <c r="AD568" s="1055"/>
      <c r="AE568" s="1055"/>
      <c r="AF568" s="1055"/>
      <c r="AG568" s="1055"/>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4">
        <v>5</v>
      </c>
      <c r="B569" s="1054">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5"/>
      <c r="AD569" s="1055"/>
      <c r="AE569" s="1055"/>
      <c r="AF569" s="1055"/>
      <c r="AG569" s="1055"/>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4">
        <v>6</v>
      </c>
      <c r="B570" s="1054">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5"/>
      <c r="AD570" s="1055"/>
      <c r="AE570" s="1055"/>
      <c r="AF570" s="1055"/>
      <c r="AG570" s="1055"/>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4">
        <v>7</v>
      </c>
      <c r="B571" s="1054">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5"/>
      <c r="AD571" s="1055"/>
      <c r="AE571" s="1055"/>
      <c r="AF571" s="1055"/>
      <c r="AG571" s="1055"/>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4">
        <v>8</v>
      </c>
      <c r="B572" s="1054">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5"/>
      <c r="AD572" s="1055"/>
      <c r="AE572" s="1055"/>
      <c r="AF572" s="1055"/>
      <c r="AG572" s="1055"/>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4">
        <v>9</v>
      </c>
      <c r="B573" s="1054">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5"/>
      <c r="AD573" s="1055"/>
      <c r="AE573" s="1055"/>
      <c r="AF573" s="1055"/>
      <c r="AG573" s="1055"/>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4">
        <v>10</v>
      </c>
      <c r="B574" s="1054">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5"/>
      <c r="AD574" s="1055"/>
      <c r="AE574" s="1055"/>
      <c r="AF574" s="1055"/>
      <c r="AG574" s="1055"/>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4">
        <v>11</v>
      </c>
      <c r="B575" s="1054">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5"/>
      <c r="AD575" s="1055"/>
      <c r="AE575" s="1055"/>
      <c r="AF575" s="1055"/>
      <c r="AG575" s="1055"/>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4">
        <v>12</v>
      </c>
      <c r="B576" s="1054">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5"/>
      <c r="AD576" s="1055"/>
      <c r="AE576" s="1055"/>
      <c r="AF576" s="1055"/>
      <c r="AG576" s="1055"/>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4">
        <v>13</v>
      </c>
      <c r="B577" s="1054">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5"/>
      <c r="AD577" s="1055"/>
      <c r="AE577" s="1055"/>
      <c r="AF577" s="1055"/>
      <c r="AG577" s="1055"/>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4">
        <v>14</v>
      </c>
      <c r="B578" s="1054">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5"/>
      <c r="AD578" s="1055"/>
      <c r="AE578" s="1055"/>
      <c r="AF578" s="1055"/>
      <c r="AG578" s="1055"/>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4">
        <v>15</v>
      </c>
      <c r="B579" s="1054">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5"/>
      <c r="AD579" s="1055"/>
      <c r="AE579" s="1055"/>
      <c r="AF579" s="1055"/>
      <c r="AG579" s="1055"/>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4">
        <v>16</v>
      </c>
      <c r="B580" s="1054">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5"/>
      <c r="AD580" s="1055"/>
      <c r="AE580" s="1055"/>
      <c r="AF580" s="1055"/>
      <c r="AG580" s="1055"/>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4">
        <v>17</v>
      </c>
      <c r="B581" s="1054">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5"/>
      <c r="AD581" s="1055"/>
      <c r="AE581" s="1055"/>
      <c r="AF581" s="1055"/>
      <c r="AG581" s="1055"/>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4">
        <v>18</v>
      </c>
      <c r="B582" s="1054">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5"/>
      <c r="AD582" s="1055"/>
      <c r="AE582" s="1055"/>
      <c r="AF582" s="1055"/>
      <c r="AG582" s="1055"/>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4">
        <v>19</v>
      </c>
      <c r="B583" s="1054">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5"/>
      <c r="AD583" s="1055"/>
      <c r="AE583" s="1055"/>
      <c r="AF583" s="1055"/>
      <c r="AG583" s="1055"/>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4">
        <v>20</v>
      </c>
      <c r="B584" s="1054">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5"/>
      <c r="AD584" s="1055"/>
      <c r="AE584" s="1055"/>
      <c r="AF584" s="1055"/>
      <c r="AG584" s="1055"/>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4">
        <v>21</v>
      </c>
      <c r="B585" s="1054">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5"/>
      <c r="AD585" s="1055"/>
      <c r="AE585" s="1055"/>
      <c r="AF585" s="1055"/>
      <c r="AG585" s="1055"/>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4">
        <v>22</v>
      </c>
      <c r="B586" s="1054">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5"/>
      <c r="AD586" s="1055"/>
      <c r="AE586" s="1055"/>
      <c r="AF586" s="1055"/>
      <c r="AG586" s="1055"/>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4">
        <v>23</v>
      </c>
      <c r="B587" s="1054">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5"/>
      <c r="AD587" s="1055"/>
      <c r="AE587" s="1055"/>
      <c r="AF587" s="1055"/>
      <c r="AG587" s="1055"/>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4">
        <v>24</v>
      </c>
      <c r="B588" s="1054">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5"/>
      <c r="AD588" s="1055"/>
      <c r="AE588" s="1055"/>
      <c r="AF588" s="1055"/>
      <c r="AG588" s="1055"/>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4">
        <v>25</v>
      </c>
      <c r="B589" s="1054">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5"/>
      <c r="AD589" s="1055"/>
      <c r="AE589" s="1055"/>
      <c r="AF589" s="1055"/>
      <c r="AG589" s="1055"/>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4">
        <v>26</v>
      </c>
      <c r="B590" s="1054">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5"/>
      <c r="AD590" s="1055"/>
      <c r="AE590" s="1055"/>
      <c r="AF590" s="1055"/>
      <c r="AG590" s="1055"/>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4">
        <v>27</v>
      </c>
      <c r="B591" s="1054">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5"/>
      <c r="AD591" s="1055"/>
      <c r="AE591" s="1055"/>
      <c r="AF591" s="1055"/>
      <c r="AG591" s="1055"/>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4">
        <v>28</v>
      </c>
      <c r="B592" s="1054">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5"/>
      <c r="AD592" s="1055"/>
      <c r="AE592" s="1055"/>
      <c r="AF592" s="1055"/>
      <c r="AG592" s="1055"/>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4">
        <v>29</v>
      </c>
      <c r="B593" s="1054">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5"/>
      <c r="AD593" s="1055"/>
      <c r="AE593" s="1055"/>
      <c r="AF593" s="1055"/>
      <c r="AG593" s="1055"/>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4">
        <v>30</v>
      </c>
      <c r="B594" s="1054">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5"/>
      <c r="AD594" s="1055"/>
      <c r="AE594" s="1055"/>
      <c r="AF594" s="1055"/>
      <c r="AG594" s="1055"/>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296</v>
      </c>
      <c r="K597" s="361"/>
      <c r="L597" s="361"/>
      <c r="M597" s="361"/>
      <c r="N597" s="361"/>
      <c r="O597" s="361"/>
      <c r="P597" s="247" t="s">
        <v>27</v>
      </c>
      <c r="Q597" s="247"/>
      <c r="R597" s="247"/>
      <c r="S597" s="247"/>
      <c r="T597" s="247"/>
      <c r="U597" s="247"/>
      <c r="V597" s="247"/>
      <c r="W597" s="247"/>
      <c r="X597" s="247"/>
      <c r="Y597" s="362" t="s">
        <v>348</v>
      </c>
      <c r="Z597" s="363"/>
      <c r="AA597" s="363"/>
      <c r="AB597" s="363"/>
      <c r="AC597" s="152" t="s">
        <v>333</v>
      </c>
      <c r="AD597" s="152"/>
      <c r="AE597" s="152"/>
      <c r="AF597" s="152"/>
      <c r="AG597" s="152"/>
      <c r="AH597" s="362" t="s">
        <v>258</v>
      </c>
      <c r="AI597" s="360"/>
      <c r="AJ597" s="360"/>
      <c r="AK597" s="360"/>
      <c r="AL597" s="360" t="s">
        <v>21</v>
      </c>
      <c r="AM597" s="360"/>
      <c r="AN597" s="360"/>
      <c r="AO597" s="364"/>
      <c r="AP597" s="365" t="s">
        <v>297</v>
      </c>
      <c r="AQ597" s="365"/>
      <c r="AR597" s="365"/>
      <c r="AS597" s="365"/>
      <c r="AT597" s="365"/>
      <c r="AU597" s="365"/>
      <c r="AV597" s="365"/>
      <c r="AW597" s="365"/>
      <c r="AX597" s="365"/>
      <c r="AY597" s="34">
        <f t="shared" ref="AY597:AY598" si="15">$AY$595</f>
        <v>0</v>
      </c>
    </row>
    <row r="598" spans="1:51" ht="26.25" customHeight="1" x14ac:dyDescent="0.15">
      <c r="A598" s="1054">
        <v>1</v>
      </c>
      <c r="B598" s="1054">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5"/>
      <c r="AD598" s="1055"/>
      <c r="AE598" s="1055"/>
      <c r="AF598" s="1055"/>
      <c r="AG598" s="1055"/>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4">
        <v>2</v>
      </c>
      <c r="B599" s="1054">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5"/>
      <c r="AD599" s="1055"/>
      <c r="AE599" s="1055"/>
      <c r="AF599" s="1055"/>
      <c r="AG599" s="1055"/>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4">
        <v>3</v>
      </c>
      <c r="B600" s="1054">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5"/>
      <c r="AD600" s="1055"/>
      <c r="AE600" s="1055"/>
      <c r="AF600" s="1055"/>
      <c r="AG600" s="1055"/>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4">
        <v>4</v>
      </c>
      <c r="B601" s="1054">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5"/>
      <c r="AD601" s="1055"/>
      <c r="AE601" s="1055"/>
      <c r="AF601" s="1055"/>
      <c r="AG601" s="1055"/>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4">
        <v>5</v>
      </c>
      <c r="B602" s="1054">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5"/>
      <c r="AD602" s="1055"/>
      <c r="AE602" s="1055"/>
      <c r="AF602" s="1055"/>
      <c r="AG602" s="1055"/>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4">
        <v>6</v>
      </c>
      <c r="B603" s="1054">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5"/>
      <c r="AD603" s="1055"/>
      <c r="AE603" s="1055"/>
      <c r="AF603" s="1055"/>
      <c r="AG603" s="1055"/>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4">
        <v>7</v>
      </c>
      <c r="B604" s="1054">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5"/>
      <c r="AD604" s="1055"/>
      <c r="AE604" s="1055"/>
      <c r="AF604" s="1055"/>
      <c r="AG604" s="1055"/>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4">
        <v>8</v>
      </c>
      <c r="B605" s="1054">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5"/>
      <c r="AD605" s="1055"/>
      <c r="AE605" s="1055"/>
      <c r="AF605" s="1055"/>
      <c r="AG605" s="1055"/>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4">
        <v>9</v>
      </c>
      <c r="B606" s="1054">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5"/>
      <c r="AD606" s="1055"/>
      <c r="AE606" s="1055"/>
      <c r="AF606" s="1055"/>
      <c r="AG606" s="1055"/>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4">
        <v>10</v>
      </c>
      <c r="B607" s="1054">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5"/>
      <c r="AD607" s="1055"/>
      <c r="AE607" s="1055"/>
      <c r="AF607" s="1055"/>
      <c r="AG607" s="1055"/>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4">
        <v>11</v>
      </c>
      <c r="B608" s="1054">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5"/>
      <c r="AD608" s="1055"/>
      <c r="AE608" s="1055"/>
      <c r="AF608" s="1055"/>
      <c r="AG608" s="1055"/>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4">
        <v>12</v>
      </c>
      <c r="B609" s="1054">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5"/>
      <c r="AD609" s="1055"/>
      <c r="AE609" s="1055"/>
      <c r="AF609" s="1055"/>
      <c r="AG609" s="1055"/>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4">
        <v>13</v>
      </c>
      <c r="B610" s="1054">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5"/>
      <c r="AD610" s="1055"/>
      <c r="AE610" s="1055"/>
      <c r="AF610" s="1055"/>
      <c r="AG610" s="1055"/>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4">
        <v>14</v>
      </c>
      <c r="B611" s="1054">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5"/>
      <c r="AD611" s="1055"/>
      <c r="AE611" s="1055"/>
      <c r="AF611" s="1055"/>
      <c r="AG611" s="1055"/>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4">
        <v>15</v>
      </c>
      <c r="B612" s="1054">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5"/>
      <c r="AD612" s="1055"/>
      <c r="AE612" s="1055"/>
      <c r="AF612" s="1055"/>
      <c r="AG612" s="1055"/>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4">
        <v>16</v>
      </c>
      <c r="B613" s="1054">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5"/>
      <c r="AD613" s="1055"/>
      <c r="AE613" s="1055"/>
      <c r="AF613" s="1055"/>
      <c r="AG613" s="1055"/>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4">
        <v>17</v>
      </c>
      <c r="B614" s="1054">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5"/>
      <c r="AD614" s="1055"/>
      <c r="AE614" s="1055"/>
      <c r="AF614" s="1055"/>
      <c r="AG614" s="1055"/>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4">
        <v>18</v>
      </c>
      <c r="B615" s="1054">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5"/>
      <c r="AD615" s="1055"/>
      <c r="AE615" s="1055"/>
      <c r="AF615" s="1055"/>
      <c r="AG615" s="1055"/>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4">
        <v>19</v>
      </c>
      <c r="B616" s="1054">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5"/>
      <c r="AD616" s="1055"/>
      <c r="AE616" s="1055"/>
      <c r="AF616" s="1055"/>
      <c r="AG616" s="1055"/>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4">
        <v>20</v>
      </c>
      <c r="B617" s="1054">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5"/>
      <c r="AD617" s="1055"/>
      <c r="AE617" s="1055"/>
      <c r="AF617" s="1055"/>
      <c r="AG617" s="1055"/>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4">
        <v>21</v>
      </c>
      <c r="B618" s="1054">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5"/>
      <c r="AD618" s="1055"/>
      <c r="AE618" s="1055"/>
      <c r="AF618" s="1055"/>
      <c r="AG618" s="1055"/>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4">
        <v>22</v>
      </c>
      <c r="B619" s="1054">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5"/>
      <c r="AD619" s="1055"/>
      <c r="AE619" s="1055"/>
      <c r="AF619" s="1055"/>
      <c r="AG619" s="1055"/>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4">
        <v>23</v>
      </c>
      <c r="B620" s="1054">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5"/>
      <c r="AD620" s="1055"/>
      <c r="AE620" s="1055"/>
      <c r="AF620" s="1055"/>
      <c r="AG620" s="1055"/>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4">
        <v>24</v>
      </c>
      <c r="B621" s="1054">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5"/>
      <c r="AD621" s="1055"/>
      <c r="AE621" s="1055"/>
      <c r="AF621" s="1055"/>
      <c r="AG621" s="1055"/>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4">
        <v>25</v>
      </c>
      <c r="B622" s="1054">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5"/>
      <c r="AD622" s="1055"/>
      <c r="AE622" s="1055"/>
      <c r="AF622" s="1055"/>
      <c r="AG622" s="1055"/>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4">
        <v>26</v>
      </c>
      <c r="B623" s="1054">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5"/>
      <c r="AD623" s="1055"/>
      <c r="AE623" s="1055"/>
      <c r="AF623" s="1055"/>
      <c r="AG623" s="1055"/>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4">
        <v>27</v>
      </c>
      <c r="B624" s="1054">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5"/>
      <c r="AD624" s="1055"/>
      <c r="AE624" s="1055"/>
      <c r="AF624" s="1055"/>
      <c r="AG624" s="1055"/>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4">
        <v>28</v>
      </c>
      <c r="B625" s="1054">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5"/>
      <c r="AD625" s="1055"/>
      <c r="AE625" s="1055"/>
      <c r="AF625" s="1055"/>
      <c r="AG625" s="1055"/>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4">
        <v>29</v>
      </c>
      <c r="B626" s="1054">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5"/>
      <c r="AD626" s="1055"/>
      <c r="AE626" s="1055"/>
      <c r="AF626" s="1055"/>
      <c r="AG626" s="1055"/>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4">
        <v>30</v>
      </c>
      <c r="B627" s="1054">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5"/>
      <c r="AD627" s="1055"/>
      <c r="AE627" s="1055"/>
      <c r="AF627" s="1055"/>
      <c r="AG627" s="1055"/>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296</v>
      </c>
      <c r="K630" s="361"/>
      <c r="L630" s="361"/>
      <c r="M630" s="361"/>
      <c r="N630" s="361"/>
      <c r="O630" s="361"/>
      <c r="P630" s="247" t="s">
        <v>27</v>
      </c>
      <c r="Q630" s="247"/>
      <c r="R630" s="247"/>
      <c r="S630" s="247"/>
      <c r="T630" s="247"/>
      <c r="U630" s="247"/>
      <c r="V630" s="247"/>
      <c r="W630" s="247"/>
      <c r="X630" s="247"/>
      <c r="Y630" s="362" t="s">
        <v>348</v>
      </c>
      <c r="Z630" s="363"/>
      <c r="AA630" s="363"/>
      <c r="AB630" s="363"/>
      <c r="AC630" s="152" t="s">
        <v>333</v>
      </c>
      <c r="AD630" s="152"/>
      <c r="AE630" s="152"/>
      <c r="AF630" s="152"/>
      <c r="AG630" s="152"/>
      <c r="AH630" s="362" t="s">
        <v>258</v>
      </c>
      <c r="AI630" s="360"/>
      <c r="AJ630" s="360"/>
      <c r="AK630" s="360"/>
      <c r="AL630" s="360" t="s">
        <v>21</v>
      </c>
      <c r="AM630" s="360"/>
      <c r="AN630" s="360"/>
      <c r="AO630" s="364"/>
      <c r="AP630" s="365" t="s">
        <v>297</v>
      </c>
      <c r="AQ630" s="365"/>
      <c r="AR630" s="365"/>
      <c r="AS630" s="365"/>
      <c r="AT630" s="365"/>
      <c r="AU630" s="365"/>
      <c r="AV630" s="365"/>
      <c r="AW630" s="365"/>
      <c r="AX630" s="365"/>
      <c r="AY630" s="34">
        <f t="shared" ref="AY630:AY631" si="16">$AY$628</f>
        <v>0</v>
      </c>
    </row>
    <row r="631" spans="1:51" ht="26.25" customHeight="1" x14ac:dyDescent="0.15">
      <c r="A631" s="1054">
        <v>1</v>
      </c>
      <c r="B631" s="1054">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5"/>
      <c r="AD631" s="1055"/>
      <c r="AE631" s="1055"/>
      <c r="AF631" s="1055"/>
      <c r="AG631" s="1055"/>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4">
        <v>2</v>
      </c>
      <c r="B632" s="1054">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5"/>
      <c r="AD632" s="1055"/>
      <c r="AE632" s="1055"/>
      <c r="AF632" s="1055"/>
      <c r="AG632" s="1055"/>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4">
        <v>3</v>
      </c>
      <c r="B633" s="1054">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5"/>
      <c r="AD633" s="1055"/>
      <c r="AE633" s="1055"/>
      <c r="AF633" s="1055"/>
      <c r="AG633" s="1055"/>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4">
        <v>4</v>
      </c>
      <c r="B634" s="1054">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5"/>
      <c r="AD634" s="1055"/>
      <c r="AE634" s="1055"/>
      <c r="AF634" s="1055"/>
      <c r="AG634" s="1055"/>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4">
        <v>5</v>
      </c>
      <c r="B635" s="1054">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5"/>
      <c r="AD635" s="1055"/>
      <c r="AE635" s="1055"/>
      <c r="AF635" s="1055"/>
      <c r="AG635" s="1055"/>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4">
        <v>6</v>
      </c>
      <c r="B636" s="1054">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5"/>
      <c r="AD636" s="1055"/>
      <c r="AE636" s="1055"/>
      <c r="AF636" s="1055"/>
      <c r="AG636" s="1055"/>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4">
        <v>7</v>
      </c>
      <c r="B637" s="1054">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5"/>
      <c r="AD637" s="1055"/>
      <c r="AE637" s="1055"/>
      <c r="AF637" s="1055"/>
      <c r="AG637" s="1055"/>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4">
        <v>8</v>
      </c>
      <c r="B638" s="1054">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5"/>
      <c r="AD638" s="1055"/>
      <c r="AE638" s="1055"/>
      <c r="AF638" s="1055"/>
      <c r="AG638" s="1055"/>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4">
        <v>9</v>
      </c>
      <c r="B639" s="1054">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5"/>
      <c r="AD639" s="1055"/>
      <c r="AE639" s="1055"/>
      <c r="AF639" s="1055"/>
      <c r="AG639" s="1055"/>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4">
        <v>10</v>
      </c>
      <c r="B640" s="1054">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5"/>
      <c r="AD640" s="1055"/>
      <c r="AE640" s="1055"/>
      <c r="AF640" s="1055"/>
      <c r="AG640" s="1055"/>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4">
        <v>11</v>
      </c>
      <c r="B641" s="1054">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5"/>
      <c r="AD641" s="1055"/>
      <c r="AE641" s="1055"/>
      <c r="AF641" s="1055"/>
      <c r="AG641" s="1055"/>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4">
        <v>12</v>
      </c>
      <c r="B642" s="1054">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5"/>
      <c r="AD642" s="1055"/>
      <c r="AE642" s="1055"/>
      <c r="AF642" s="1055"/>
      <c r="AG642" s="1055"/>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4">
        <v>13</v>
      </c>
      <c r="B643" s="1054">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5"/>
      <c r="AD643" s="1055"/>
      <c r="AE643" s="1055"/>
      <c r="AF643" s="1055"/>
      <c r="AG643" s="1055"/>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4">
        <v>14</v>
      </c>
      <c r="B644" s="1054">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5"/>
      <c r="AD644" s="1055"/>
      <c r="AE644" s="1055"/>
      <c r="AF644" s="1055"/>
      <c r="AG644" s="1055"/>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4">
        <v>15</v>
      </c>
      <c r="B645" s="1054">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5"/>
      <c r="AD645" s="1055"/>
      <c r="AE645" s="1055"/>
      <c r="AF645" s="1055"/>
      <c r="AG645" s="1055"/>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4">
        <v>16</v>
      </c>
      <c r="B646" s="1054">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5"/>
      <c r="AD646" s="1055"/>
      <c r="AE646" s="1055"/>
      <c r="AF646" s="1055"/>
      <c r="AG646" s="1055"/>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4">
        <v>17</v>
      </c>
      <c r="B647" s="1054">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5"/>
      <c r="AD647" s="1055"/>
      <c r="AE647" s="1055"/>
      <c r="AF647" s="1055"/>
      <c r="AG647" s="1055"/>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4">
        <v>18</v>
      </c>
      <c r="B648" s="1054">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5"/>
      <c r="AD648" s="1055"/>
      <c r="AE648" s="1055"/>
      <c r="AF648" s="1055"/>
      <c r="AG648" s="1055"/>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4">
        <v>19</v>
      </c>
      <c r="B649" s="1054">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5"/>
      <c r="AD649" s="1055"/>
      <c r="AE649" s="1055"/>
      <c r="AF649" s="1055"/>
      <c r="AG649" s="1055"/>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4">
        <v>20</v>
      </c>
      <c r="B650" s="1054">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5"/>
      <c r="AD650" s="1055"/>
      <c r="AE650" s="1055"/>
      <c r="AF650" s="1055"/>
      <c r="AG650" s="1055"/>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4">
        <v>21</v>
      </c>
      <c r="B651" s="1054">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5"/>
      <c r="AD651" s="1055"/>
      <c r="AE651" s="1055"/>
      <c r="AF651" s="1055"/>
      <c r="AG651" s="1055"/>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4">
        <v>22</v>
      </c>
      <c r="B652" s="1054">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5"/>
      <c r="AD652" s="1055"/>
      <c r="AE652" s="1055"/>
      <c r="AF652" s="1055"/>
      <c r="AG652" s="1055"/>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4">
        <v>23</v>
      </c>
      <c r="B653" s="1054">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5"/>
      <c r="AD653" s="1055"/>
      <c r="AE653" s="1055"/>
      <c r="AF653" s="1055"/>
      <c r="AG653" s="1055"/>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4">
        <v>24</v>
      </c>
      <c r="B654" s="1054">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5"/>
      <c r="AD654" s="1055"/>
      <c r="AE654" s="1055"/>
      <c r="AF654" s="1055"/>
      <c r="AG654" s="1055"/>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4">
        <v>25</v>
      </c>
      <c r="B655" s="1054">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5"/>
      <c r="AD655" s="1055"/>
      <c r="AE655" s="1055"/>
      <c r="AF655" s="1055"/>
      <c r="AG655" s="1055"/>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4">
        <v>26</v>
      </c>
      <c r="B656" s="1054">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5"/>
      <c r="AD656" s="1055"/>
      <c r="AE656" s="1055"/>
      <c r="AF656" s="1055"/>
      <c r="AG656" s="1055"/>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4">
        <v>27</v>
      </c>
      <c r="B657" s="1054">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5"/>
      <c r="AD657" s="1055"/>
      <c r="AE657" s="1055"/>
      <c r="AF657" s="1055"/>
      <c r="AG657" s="1055"/>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4">
        <v>28</v>
      </c>
      <c r="B658" s="1054">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5"/>
      <c r="AD658" s="1055"/>
      <c r="AE658" s="1055"/>
      <c r="AF658" s="1055"/>
      <c r="AG658" s="1055"/>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4">
        <v>29</v>
      </c>
      <c r="B659" s="1054">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5"/>
      <c r="AD659" s="1055"/>
      <c r="AE659" s="1055"/>
      <c r="AF659" s="1055"/>
      <c r="AG659" s="1055"/>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4">
        <v>30</v>
      </c>
      <c r="B660" s="1054">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5"/>
      <c r="AD660" s="1055"/>
      <c r="AE660" s="1055"/>
      <c r="AF660" s="1055"/>
      <c r="AG660" s="1055"/>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296</v>
      </c>
      <c r="K663" s="361"/>
      <c r="L663" s="361"/>
      <c r="M663" s="361"/>
      <c r="N663" s="361"/>
      <c r="O663" s="361"/>
      <c r="P663" s="247" t="s">
        <v>27</v>
      </c>
      <c r="Q663" s="247"/>
      <c r="R663" s="247"/>
      <c r="S663" s="247"/>
      <c r="T663" s="247"/>
      <c r="U663" s="247"/>
      <c r="V663" s="247"/>
      <c r="W663" s="247"/>
      <c r="X663" s="247"/>
      <c r="Y663" s="362" t="s">
        <v>348</v>
      </c>
      <c r="Z663" s="363"/>
      <c r="AA663" s="363"/>
      <c r="AB663" s="363"/>
      <c r="AC663" s="152" t="s">
        <v>333</v>
      </c>
      <c r="AD663" s="152"/>
      <c r="AE663" s="152"/>
      <c r="AF663" s="152"/>
      <c r="AG663" s="152"/>
      <c r="AH663" s="362" t="s">
        <v>258</v>
      </c>
      <c r="AI663" s="360"/>
      <c r="AJ663" s="360"/>
      <c r="AK663" s="360"/>
      <c r="AL663" s="360" t="s">
        <v>21</v>
      </c>
      <c r="AM663" s="360"/>
      <c r="AN663" s="360"/>
      <c r="AO663" s="364"/>
      <c r="AP663" s="365" t="s">
        <v>297</v>
      </c>
      <c r="AQ663" s="365"/>
      <c r="AR663" s="365"/>
      <c r="AS663" s="365"/>
      <c r="AT663" s="365"/>
      <c r="AU663" s="365"/>
      <c r="AV663" s="365"/>
      <c r="AW663" s="365"/>
      <c r="AX663" s="365"/>
      <c r="AY663" s="34">
        <f t="shared" ref="AY663:AY664" si="17">$AY$661</f>
        <v>0</v>
      </c>
    </row>
    <row r="664" spans="1:51" ht="26.25" customHeight="1" x14ac:dyDescent="0.15">
      <c r="A664" s="1054">
        <v>1</v>
      </c>
      <c r="B664" s="1054">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5"/>
      <c r="AD664" s="1055"/>
      <c r="AE664" s="1055"/>
      <c r="AF664" s="1055"/>
      <c r="AG664" s="1055"/>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4">
        <v>2</v>
      </c>
      <c r="B665" s="1054">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5"/>
      <c r="AD665" s="1055"/>
      <c r="AE665" s="1055"/>
      <c r="AF665" s="1055"/>
      <c r="AG665" s="1055"/>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4">
        <v>3</v>
      </c>
      <c r="B666" s="1054">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5"/>
      <c r="AD666" s="1055"/>
      <c r="AE666" s="1055"/>
      <c r="AF666" s="1055"/>
      <c r="AG666" s="1055"/>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4">
        <v>4</v>
      </c>
      <c r="B667" s="1054">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5"/>
      <c r="AD667" s="1055"/>
      <c r="AE667" s="1055"/>
      <c r="AF667" s="1055"/>
      <c r="AG667" s="1055"/>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4">
        <v>5</v>
      </c>
      <c r="B668" s="1054">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5"/>
      <c r="AD668" s="1055"/>
      <c r="AE668" s="1055"/>
      <c r="AF668" s="1055"/>
      <c r="AG668" s="1055"/>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4">
        <v>6</v>
      </c>
      <c r="B669" s="1054">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5"/>
      <c r="AD669" s="1055"/>
      <c r="AE669" s="1055"/>
      <c r="AF669" s="1055"/>
      <c r="AG669" s="1055"/>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4">
        <v>7</v>
      </c>
      <c r="B670" s="1054">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5"/>
      <c r="AD670" s="1055"/>
      <c r="AE670" s="1055"/>
      <c r="AF670" s="1055"/>
      <c r="AG670" s="1055"/>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4">
        <v>8</v>
      </c>
      <c r="B671" s="1054">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5"/>
      <c r="AD671" s="1055"/>
      <c r="AE671" s="1055"/>
      <c r="AF671" s="1055"/>
      <c r="AG671" s="1055"/>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4">
        <v>9</v>
      </c>
      <c r="B672" s="1054">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5"/>
      <c r="AD672" s="1055"/>
      <c r="AE672" s="1055"/>
      <c r="AF672" s="1055"/>
      <c r="AG672" s="1055"/>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4">
        <v>10</v>
      </c>
      <c r="B673" s="1054">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5"/>
      <c r="AD673" s="1055"/>
      <c r="AE673" s="1055"/>
      <c r="AF673" s="1055"/>
      <c r="AG673" s="1055"/>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4">
        <v>11</v>
      </c>
      <c r="B674" s="1054">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5"/>
      <c r="AD674" s="1055"/>
      <c r="AE674" s="1055"/>
      <c r="AF674" s="1055"/>
      <c r="AG674" s="1055"/>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4">
        <v>12</v>
      </c>
      <c r="B675" s="1054">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5"/>
      <c r="AD675" s="1055"/>
      <c r="AE675" s="1055"/>
      <c r="AF675" s="1055"/>
      <c r="AG675" s="1055"/>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4">
        <v>13</v>
      </c>
      <c r="B676" s="1054">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5"/>
      <c r="AD676" s="1055"/>
      <c r="AE676" s="1055"/>
      <c r="AF676" s="1055"/>
      <c r="AG676" s="1055"/>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4">
        <v>14</v>
      </c>
      <c r="B677" s="1054">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5"/>
      <c r="AD677" s="1055"/>
      <c r="AE677" s="1055"/>
      <c r="AF677" s="1055"/>
      <c r="AG677" s="1055"/>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4">
        <v>15</v>
      </c>
      <c r="B678" s="1054">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5"/>
      <c r="AD678" s="1055"/>
      <c r="AE678" s="1055"/>
      <c r="AF678" s="1055"/>
      <c r="AG678" s="1055"/>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4">
        <v>16</v>
      </c>
      <c r="B679" s="1054">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5"/>
      <c r="AD679" s="1055"/>
      <c r="AE679" s="1055"/>
      <c r="AF679" s="1055"/>
      <c r="AG679" s="1055"/>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4">
        <v>17</v>
      </c>
      <c r="B680" s="1054">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5"/>
      <c r="AD680" s="1055"/>
      <c r="AE680" s="1055"/>
      <c r="AF680" s="1055"/>
      <c r="AG680" s="1055"/>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4">
        <v>18</v>
      </c>
      <c r="B681" s="1054">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5"/>
      <c r="AD681" s="1055"/>
      <c r="AE681" s="1055"/>
      <c r="AF681" s="1055"/>
      <c r="AG681" s="1055"/>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4">
        <v>19</v>
      </c>
      <c r="B682" s="1054">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5"/>
      <c r="AD682" s="1055"/>
      <c r="AE682" s="1055"/>
      <c r="AF682" s="1055"/>
      <c r="AG682" s="1055"/>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4">
        <v>20</v>
      </c>
      <c r="B683" s="1054">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5"/>
      <c r="AD683" s="1055"/>
      <c r="AE683" s="1055"/>
      <c r="AF683" s="1055"/>
      <c r="AG683" s="1055"/>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4">
        <v>21</v>
      </c>
      <c r="B684" s="1054">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5"/>
      <c r="AD684" s="1055"/>
      <c r="AE684" s="1055"/>
      <c r="AF684" s="1055"/>
      <c r="AG684" s="1055"/>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4">
        <v>22</v>
      </c>
      <c r="B685" s="1054">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5"/>
      <c r="AD685" s="1055"/>
      <c r="AE685" s="1055"/>
      <c r="AF685" s="1055"/>
      <c r="AG685" s="1055"/>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4">
        <v>23</v>
      </c>
      <c r="B686" s="1054">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5"/>
      <c r="AD686" s="1055"/>
      <c r="AE686" s="1055"/>
      <c r="AF686" s="1055"/>
      <c r="AG686" s="1055"/>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4">
        <v>24</v>
      </c>
      <c r="B687" s="1054">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5"/>
      <c r="AD687" s="1055"/>
      <c r="AE687" s="1055"/>
      <c r="AF687" s="1055"/>
      <c r="AG687" s="1055"/>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4">
        <v>25</v>
      </c>
      <c r="B688" s="1054">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5"/>
      <c r="AD688" s="1055"/>
      <c r="AE688" s="1055"/>
      <c r="AF688" s="1055"/>
      <c r="AG688" s="1055"/>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4">
        <v>26</v>
      </c>
      <c r="B689" s="1054">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5"/>
      <c r="AD689" s="1055"/>
      <c r="AE689" s="1055"/>
      <c r="AF689" s="1055"/>
      <c r="AG689" s="1055"/>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4">
        <v>27</v>
      </c>
      <c r="B690" s="1054">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5"/>
      <c r="AD690" s="1055"/>
      <c r="AE690" s="1055"/>
      <c r="AF690" s="1055"/>
      <c r="AG690" s="1055"/>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4">
        <v>28</v>
      </c>
      <c r="B691" s="1054">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5"/>
      <c r="AD691" s="1055"/>
      <c r="AE691" s="1055"/>
      <c r="AF691" s="1055"/>
      <c r="AG691" s="1055"/>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4">
        <v>29</v>
      </c>
      <c r="B692" s="1054">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5"/>
      <c r="AD692" s="1055"/>
      <c r="AE692" s="1055"/>
      <c r="AF692" s="1055"/>
      <c r="AG692" s="1055"/>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4">
        <v>30</v>
      </c>
      <c r="B693" s="1054">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5"/>
      <c r="AD693" s="1055"/>
      <c r="AE693" s="1055"/>
      <c r="AF693" s="1055"/>
      <c r="AG693" s="1055"/>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296</v>
      </c>
      <c r="K696" s="361"/>
      <c r="L696" s="361"/>
      <c r="M696" s="361"/>
      <c r="N696" s="361"/>
      <c r="O696" s="361"/>
      <c r="P696" s="247" t="s">
        <v>27</v>
      </c>
      <c r="Q696" s="247"/>
      <c r="R696" s="247"/>
      <c r="S696" s="247"/>
      <c r="T696" s="247"/>
      <c r="U696" s="247"/>
      <c r="V696" s="247"/>
      <c r="W696" s="247"/>
      <c r="X696" s="247"/>
      <c r="Y696" s="362" t="s">
        <v>348</v>
      </c>
      <c r="Z696" s="363"/>
      <c r="AA696" s="363"/>
      <c r="AB696" s="363"/>
      <c r="AC696" s="152" t="s">
        <v>333</v>
      </c>
      <c r="AD696" s="152"/>
      <c r="AE696" s="152"/>
      <c r="AF696" s="152"/>
      <c r="AG696" s="152"/>
      <c r="AH696" s="362" t="s">
        <v>258</v>
      </c>
      <c r="AI696" s="360"/>
      <c r="AJ696" s="360"/>
      <c r="AK696" s="360"/>
      <c r="AL696" s="360" t="s">
        <v>21</v>
      </c>
      <c r="AM696" s="360"/>
      <c r="AN696" s="360"/>
      <c r="AO696" s="364"/>
      <c r="AP696" s="365" t="s">
        <v>297</v>
      </c>
      <c r="AQ696" s="365"/>
      <c r="AR696" s="365"/>
      <c r="AS696" s="365"/>
      <c r="AT696" s="365"/>
      <c r="AU696" s="365"/>
      <c r="AV696" s="365"/>
      <c r="AW696" s="365"/>
      <c r="AX696" s="365"/>
      <c r="AY696" s="34">
        <f t="shared" ref="AY696:AY697" si="18">$AY$694</f>
        <v>0</v>
      </c>
    </row>
    <row r="697" spans="1:51" ht="26.25" customHeight="1" x14ac:dyDescent="0.15">
      <c r="A697" s="1054">
        <v>1</v>
      </c>
      <c r="B697" s="1054">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5"/>
      <c r="AD697" s="1055"/>
      <c r="AE697" s="1055"/>
      <c r="AF697" s="1055"/>
      <c r="AG697" s="1055"/>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4">
        <v>2</v>
      </c>
      <c r="B698" s="1054">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5"/>
      <c r="AD698" s="1055"/>
      <c r="AE698" s="1055"/>
      <c r="AF698" s="1055"/>
      <c r="AG698" s="1055"/>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4">
        <v>3</v>
      </c>
      <c r="B699" s="1054">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5"/>
      <c r="AD699" s="1055"/>
      <c r="AE699" s="1055"/>
      <c r="AF699" s="1055"/>
      <c r="AG699" s="1055"/>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4">
        <v>4</v>
      </c>
      <c r="B700" s="1054">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5"/>
      <c r="AD700" s="1055"/>
      <c r="AE700" s="1055"/>
      <c r="AF700" s="1055"/>
      <c r="AG700" s="1055"/>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4">
        <v>5</v>
      </c>
      <c r="B701" s="1054">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5"/>
      <c r="AD701" s="1055"/>
      <c r="AE701" s="1055"/>
      <c r="AF701" s="1055"/>
      <c r="AG701" s="1055"/>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4">
        <v>6</v>
      </c>
      <c r="B702" s="1054">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5"/>
      <c r="AD702" s="1055"/>
      <c r="AE702" s="1055"/>
      <c r="AF702" s="1055"/>
      <c r="AG702" s="1055"/>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4">
        <v>7</v>
      </c>
      <c r="B703" s="1054">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5"/>
      <c r="AD703" s="1055"/>
      <c r="AE703" s="1055"/>
      <c r="AF703" s="1055"/>
      <c r="AG703" s="1055"/>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4">
        <v>8</v>
      </c>
      <c r="B704" s="1054">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5"/>
      <c r="AD704" s="1055"/>
      <c r="AE704" s="1055"/>
      <c r="AF704" s="1055"/>
      <c r="AG704" s="1055"/>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4">
        <v>9</v>
      </c>
      <c r="B705" s="1054">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5"/>
      <c r="AD705" s="1055"/>
      <c r="AE705" s="1055"/>
      <c r="AF705" s="1055"/>
      <c r="AG705" s="1055"/>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4">
        <v>10</v>
      </c>
      <c r="B706" s="1054">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5"/>
      <c r="AD706" s="1055"/>
      <c r="AE706" s="1055"/>
      <c r="AF706" s="1055"/>
      <c r="AG706" s="1055"/>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4">
        <v>11</v>
      </c>
      <c r="B707" s="1054">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5"/>
      <c r="AD707" s="1055"/>
      <c r="AE707" s="1055"/>
      <c r="AF707" s="1055"/>
      <c r="AG707" s="1055"/>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4">
        <v>12</v>
      </c>
      <c r="B708" s="1054">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5"/>
      <c r="AD708" s="1055"/>
      <c r="AE708" s="1055"/>
      <c r="AF708" s="1055"/>
      <c r="AG708" s="1055"/>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4">
        <v>13</v>
      </c>
      <c r="B709" s="1054">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5"/>
      <c r="AD709" s="1055"/>
      <c r="AE709" s="1055"/>
      <c r="AF709" s="1055"/>
      <c r="AG709" s="1055"/>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4">
        <v>14</v>
      </c>
      <c r="B710" s="1054">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5"/>
      <c r="AD710" s="1055"/>
      <c r="AE710" s="1055"/>
      <c r="AF710" s="1055"/>
      <c r="AG710" s="1055"/>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4">
        <v>15</v>
      </c>
      <c r="B711" s="1054">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5"/>
      <c r="AD711" s="1055"/>
      <c r="AE711" s="1055"/>
      <c r="AF711" s="1055"/>
      <c r="AG711" s="1055"/>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4">
        <v>16</v>
      </c>
      <c r="B712" s="1054">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5"/>
      <c r="AD712" s="1055"/>
      <c r="AE712" s="1055"/>
      <c r="AF712" s="1055"/>
      <c r="AG712" s="1055"/>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4">
        <v>17</v>
      </c>
      <c r="B713" s="1054">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5"/>
      <c r="AD713" s="1055"/>
      <c r="AE713" s="1055"/>
      <c r="AF713" s="1055"/>
      <c r="AG713" s="1055"/>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4">
        <v>18</v>
      </c>
      <c r="B714" s="1054">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5"/>
      <c r="AD714" s="1055"/>
      <c r="AE714" s="1055"/>
      <c r="AF714" s="1055"/>
      <c r="AG714" s="1055"/>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4">
        <v>19</v>
      </c>
      <c r="B715" s="1054">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5"/>
      <c r="AD715" s="1055"/>
      <c r="AE715" s="1055"/>
      <c r="AF715" s="1055"/>
      <c r="AG715" s="1055"/>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4">
        <v>20</v>
      </c>
      <c r="B716" s="1054">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5"/>
      <c r="AD716" s="1055"/>
      <c r="AE716" s="1055"/>
      <c r="AF716" s="1055"/>
      <c r="AG716" s="1055"/>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4">
        <v>21</v>
      </c>
      <c r="B717" s="1054">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5"/>
      <c r="AD717" s="1055"/>
      <c r="AE717" s="1055"/>
      <c r="AF717" s="1055"/>
      <c r="AG717" s="1055"/>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4">
        <v>22</v>
      </c>
      <c r="B718" s="1054">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5"/>
      <c r="AD718" s="1055"/>
      <c r="AE718" s="1055"/>
      <c r="AF718" s="1055"/>
      <c r="AG718" s="1055"/>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4">
        <v>23</v>
      </c>
      <c r="B719" s="1054">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5"/>
      <c r="AD719" s="1055"/>
      <c r="AE719" s="1055"/>
      <c r="AF719" s="1055"/>
      <c r="AG719" s="1055"/>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4">
        <v>24</v>
      </c>
      <c r="B720" s="1054">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5"/>
      <c r="AD720" s="1055"/>
      <c r="AE720" s="1055"/>
      <c r="AF720" s="1055"/>
      <c r="AG720" s="1055"/>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4">
        <v>25</v>
      </c>
      <c r="B721" s="1054">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5"/>
      <c r="AD721" s="1055"/>
      <c r="AE721" s="1055"/>
      <c r="AF721" s="1055"/>
      <c r="AG721" s="1055"/>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4">
        <v>26</v>
      </c>
      <c r="B722" s="1054">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5"/>
      <c r="AD722" s="1055"/>
      <c r="AE722" s="1055"/>
      <c r="AF722" s="1055"/>
      <c r="AG722" s="1055"/>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4">
        <v>27</v>
      </c>
      <c r="B723" s="1054">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5"/>
      <c r="AD723" s="1055"/>
      <c r="AE723" s="1055"/>
      <c r="AF723" s="1055"/>
      <c r="AG723" s="1055"/>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4">
        <v>28</v>
      </c>
      <c r="B724" s="1054">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5"/>
      <c r="AD724" s="1055"/>
      <c r="AE724" s="1055"/>
      <c r="AF724" s="1055"/>
      <c r="AG724" s="1055"/>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4">
        <v>29</v>
      </c>
      <c r="B725" s="1054">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5"/>
      <c r="AD725" s="1055"/>
      <c r="AE725" s="1055"/>
      <c r="AF725" s="1055"/>
      <c r="AG725" s="1055"/>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4">
        <v>30</v>
      </c>
      <c r="B726" s="1054">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5"/>
      <c r="AD726" s="1055"/>
      <c r="AE726" s="1055"/>
      <c r="AF726" s="1055"/>
      <c r="AG726" s="1055"/>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296</v>
      </c>
      <c r="K729" s="361"/>
      <c r="L729" s="361"/>
      <c r="M729" s="361"/>
      <c r="N729" s="361"/>
      <c r="O729" s="361"/>
      <c r="P729" s="247" t="s">
        <v>27</v>
      </c>
      <c r="Q729" s="247"/>
      <c r="R729" s="247"/>
      <c r="S729" s="247"/>
      <c r="T729" s="247"/>
      <c r="U729" s="247"/>
      <c r="V729" s="247"/>
      <c r="W729" s="247"/>
      <c r="X729" s="247"/>
      <c r="Y729" s="362" t="s">
        <v>348</v>
      </c>
      <c r="Z729" s="363"/>
      <c r="AA729" s="363"/>
      <c r="AB729" s="363"/>
      <c r="AC729" s="152" t="s">
        <v>333</v>
      </c>
      <c r="AD729" s="152"/>
      <c r="AE729" s="152"/>
      <c r="AF729" s="152"/>
      <c r="AG729" s="152"/>
      <c r="AH729" s="362" t="s">
        <v>258</v>
      </c>
      <c r="AI729" s="360"/>
      <c r="AJ729" s="360"/>
      <c r="AK729" s="360"/>
      <c r="AL729" s="360" t="s">
        <v>21</v>
      </c>
      <c r="AM729" s="360"/>
      <c r="AN729" s="360"/>
      <c r="AO729" s="364"/>
      <c r="AP729" s="365" t="s">
        <v>297</v>
      </c>
      <c r="AQ729" s="365"/>
      <c r="AR729" s="365"/>
      <c r="AS729" s="365"/>
      <c r="AT729" s="365"/>
      <c r="AU729" s="365"/>
      <c r="AV729" s="365"/>
      <c r="AW729" s="365"/>
      <c r="AX729" s="365"/>
      <c r="AY729" s="34">
        <f t="shared" ref="AY729:AY730" si="19">$AY$727</f>
        <v>0</v>
      </c>
    </row>
    <row r="730" spans="1:51" ht="26.25" customHeight="1" x14ac:dyDescent="0.15">
      <c r="A730" s="1054">
        <v>1</v>
      </c>
      <c r="B730" s="1054">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5"/>
      <c r="AD730" s="1055"/>
      <c r="AE730" s="1055"/>
      <c r="AF730" s="1055"/>
      <c r="AG730" s="1055"/>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4">
        <v>2</v>
      </c>
      <c r="B731" s="1054">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5"/>
      <c r="AD731" s="1055"/>
      <c r="AE731" s="1055"/>
      <c r="AF731" s="1055"/>
      <c r="AG731" s="1055"/>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4">
        <v>3</v>
      </c>
      <c r="B732" s="1054">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5"/>
      <c r="AD732" s="1055"/>
      <c r="AE732" s="1055"/>
      <c r="AF732" s="1055"/>
      <c r="AG732" s="1055"/>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4">
        <v>4</v>
      </c>
      <c r="B733" s="1054">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5"/>
      <c r="AD733" s="1055"/>
      <c r="AE733" s="1055"/>
      <c r="AF733" s="1055"/>
      <c r="AG733" s="1055"/>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4">
        <v>5</v>
      </c>
      <c r="B734" s="1054">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5"/>
      <c r="AD734" s="1055"/>
      <c r="AE734" s="1055"/>
      <c r="AF734" s="1055"/>
      <c r="AG734" s="1055"/>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4">
        <v>6</v>
      </c>
      <c r="B735" s="1054">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5"/>
      <c r="AD735" s="1055"/>
      <c r="AE735" s="1055"/>
      <c r="AF735" s="1055"/>
      <c r="AG735" s="1055"/>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4">
        <v>7</v>
      </c>
      <c r="B736" s="1054">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5"/>
      <c r="AD736" s="1055"/>
      <c r="AE736" s="1055"/>
      <c r="AF736" s="1055"/>
      <c r="AG736" s="1055"/>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4">
        <v>8</v>
      </c>
      <c r="B737" s="1054">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5"/>
      <c r="AD737" s="1055"/>
      <c r="AE737" s="1055"/>
      <c r="AF737" s="1055"/>
      <c r="AG737" s="1055"/>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4">
        <v>9</v>
      </c>
      <c r="B738" s="1054">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5"/>
      <c r="AD738" s="1055"/>
      <c r="AE738" s="1055"/>
      <c r="AF738" s="1055"/>
      <c r="AG738" s="1055"/>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4">
        <v>10</v>
      </c>
      <c r="B739" s="1054">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5"/>
      <c r="AD739" s="1055"/>
      <c r="AE739" s="1055"/>
      <c r="AF739" s="1055"/>
      <c r="AG739" s="1055"/>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4">
        <v>11</v>
      </c>
      <c r="B740" s="1054">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5"/>
      <c r="AD740" s="1055"/>
      <c r="AE740" s="1055"/>
      <c r="AF740" s="1055"/>
      <c r="AG740" s="1055"/>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4">
        <v>12</v>
      </c>
      <c r="B741" s="1054">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5"/>
      <c r="AD741" s="1055"/>
      <c r="AE741" s="1055"/>
      <c r="AF741" s="1055"/>
      <c r="AG741" s="1055"/>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4">
        <v>13</v>
      </c>
      <c r="B742" s="1054">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5"/>
      <c r="AD742" s="1055"/>
      <c r="AE742" s="1055"/>
      <c r="AF742" s="1055"/>
      <c r="AG742" s="1055"/>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4">
        <v>14</v>
      </c>
      <c r="B743" s="1054">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5"/>
      <c r="AD743" s="1055"/>
      <c r="AE743" s="1055"/>
      <c r="AF743" s="1055"/>
      <c r="AG743" s="1055"/>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4">
        <v>15</v>
      </c>
      <c r="B744" s="1054">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5"/>
      <c r="AD744" s="1055"/>
      <c r="AE744" s="1055"/>
      <c r="AF744" s="1055"/>
      <c r="AG744" s="1055"/>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4">
        <v>16</v>
      </c>
      <c r="B745" s="1054">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5"/>
      <c r="AD745" s="1055"/>
      <c r="AE745" s="1055"/>
      <c r="AF745" s="1055"/>
      <c r="AG745" s="1055"/>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4">
        <v>17</v>
      </c>
      <c r="B746" s="1054">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5"/>
      <c r="AD746" s="1055"/>
      <c r="AE746" s="1055"/>
      <c r="AF746" s="1055"/>
      <c r="AG746" s="1055"/>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4">
        <v>18</v>
      </c>
      <c r="B747" s="1054">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5"/>
      <c r="AD747" s="1055"/>
      <c r="AE747" s="1055"/>
      <c r="AF747" s="1055"/>
      <c r="AG747" s="1055"/>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4">
        <v>19</v>
      </c>
      <c r="B748" s="1054">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5"/>
      <c r="AD748" s="1055"/>
      <c r="AE748" s="1055"/>
      <c r="AF748" s="1055"/>
      <c r="AG748" s="1055"/>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4">
        <v>20</v>
      </c>
      <c r="B749" s="1054">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5"/>
      <c r="AD749" s="1055"/>
      <c r="AE749" s="1055"/>
      <c r="AF749" s="1055"/>
      <c r="AG749" s="1055"/>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4">
        <v>21</v>
      </c>
      <c r="B750" s="1054">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5"/>
      <c r="AD750" s="1055"/>
      <c r="AE750" s="1055"/>
      <c r="AF750" s="1055"/>
      <c r="AG750" s="1055"/>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4">
        <v>22</v>
      </c>
      <c r="B751" s="1054">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5"/>
      <c r="AD751" s="1055"/>
      <c r="AE751" s="1055"/>
      <c r="AF751" s="1055"/>
      <c r="AG751" s="1055"/>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4">
        <v>23</v>
      </c>
      <c r="B752" s="1054">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5"/>
      <c r="AD752" s="1055"/>
      <c r="AE752" s="1055"/>
      <c r="AF752" s="1055"/>
      <c r="AG752" s="1055"/>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4">
        <v>24</v>
      </c>
      <c r="B753" s="1054">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5"/>
      <c r="AD753" s="1055"/>
      <c r="AE753" s="1055"/>
      <c r="AF753" s="1055"/>
      <c r="AG753" s="1055"/>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4">
        <v>25</v>
      </c>
      <c r="B754" s="1054">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5"/>
      <c r="AD754" s="1055"/>
      <c r="AE754" s="1055"/>
      <c r="AF754" s="1055"/>
      <c r="AG754" s="1055"/>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4">
        <v>26</v>
      </c>
      <c r="B755" s="1054">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5"/>
      <c r="AD755" s="1055"/>
      <c r="AE755" s="1055"/>
      <c r="AF755" s="1055"/>
      <c r="AG755" s="1055"/>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4">
        <v>27</v>
      </c>
      <c r="B756" s="1054">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5"/>
      <c r="AD756" s="1055"/>
      <c r="AE756" s="1055"/>
      <c r="AF756" s="1055"/>
      <c r="AG756" s="1055"/>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4">
        <v>28</v>
      </c>
      <c r="B757" s="1054">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5"/>
      <c r="AD757" s="1055"/>
      <c r="AE757" s="1055"/>
      <c r="AF757" s="1055"/>
      <c r="AG757" s="1055"/>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4">
        <v>29</v>
      </c>
      <c r="B758" s="1054">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5"/>
      <c r="AD758" s="1055"/>
      <c r="AE758" s="1055"/>
      <c r="AF758" s="1055"/>
      <c r="AG758" s="1055"/>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4">
        <v>30</v>
      </c>
      <c r="B759" s="1054">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5"/>
      <c r="AD759" s="1055"/>
      <c r="AE759" s="1055"/>
      <c r="AF759" s="1055"/>
      <c r="AG759" s="1055"/>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296</v>
      </c>
      <c r="K762" s="361"/>
      <c r="L762" s="361"/>
      <c r="M762" s="361"/>
      <c r="N762" s="361"/>
      <c r="O762" s="361"/>
      <c r="P762" s="247" t="s">
        <v>27</v>
      </c>
      <c r="Q762" s="247"/>
      <c r="R762" s="247"/>
      <c r="S762" s="247"/>
      <c r="T762" s="247"/>
      <c r="U762" s="247"/>
      <c r="V762" s="247"/>
      <c r="W762" s="247"/>
      <c r="X762" s="247"/>
      <c r="Y762" s="362" t="s">
        <v>348</v>
      </c>
      <c r="Z762" s="363"/>
      <c r="AA762" s="363"/>
      <c r="AB762" s="363"/>
      <c r="AC762" s="152" t="s">
        <v>333</v>
      </c>
      <c r="AD762" s="152"/>
      <c r="AE762" s="152"/>
      <c r="AF762" s="152"/>
      <c r="AG762" s="152"/>
      <c r="AH762" s="362" t="s">
        <v>258</v>
      </c>
      <c r="AI762" s="360"/>
      <c r="AJ762" s="360"/>
      <c r="AK762" s="360"/>
      <c r="AL762" s="360" t="s">
        <v>21</v>
      </c>
      <c r="AM762" s="360"/>
      <c r="AN762" s="360"/>
      <c r="AO762" s="364"/>
      <c r="AP762" s="365" t="s">
        <v>297</v>
      </c>
      <c r="AQ762" s="365"/>
      <c r="AR762" s="365"/>
      <c r="AS762" s="365"/>
      <c r="AT762" s="365"/>
      <c r="AU762" s="365"/>
      <c r="AV762" s="365"/>
      <c r="AW762" s="365"/>
      <c r="AX762" s="365"/>
      <c r="AY762" s="34">
        <f t="shared" ref="AY762:AY763" si="20">$AY$760</f>
        <v>0</v>
      </c>
    </row>
    <row r="763" spans="1:51" ht="26.25" customHeight="1" x14ac:dyDescent="0.15">
      <c r="A763" s="1054">
        <v>1</v>
      </c>
      <c r="B763" s="1054">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5"/>
      <c r="AD763" s="1055"/>
      <c r="AE763" s="1055"/>
      <c r="AF763" s="1055"/>
      <c r="AG763" s="1055"/>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4">
        <v>2</v>
      </c>
      <c r="B764" s="1054">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5"/>
      <c r="AD764" s="1055"/>
      <c r="AE764" s="1055"/>
      <c r="AF764" s="1055"/>
      <c r="AG764" s="1055"/>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4">
        <v>3</v>
      </c>
      <c r="B765" s="1054">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5"/>
      <c r="AD765" s="1055"/>
      <c r="AE765" s="1055"/>
      <c r="AF765" s="1055"/>
      <c r="AG765" s="1055"/>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4">
        <v>4</v>
      </c>
      <c r="B766" s="1054">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5"/>
      <c r="AD766" s="1055"/>
      <c r="AE766" s="1055"/>
      <c r="AF766" s="1055"/>
      <c r="AG766" s="1055"/>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4">
        <v>5</v>
      </c>
      <c r="B767" s="1054">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5"/>
      <c r="AD767" s="1055"/>
      <c r="AE767" s="1055"/>
      <c r="AF767" s="1055"/>
      <c r="AG767" s="1055"/>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4">
        <v>6</v>
      </c>
      <c r="B768" s="1054">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5"/>
      <c r="AD768" s="1055"/>
      <c r="AE768" s="1055"/>
      <c r="AF768" s="1055"/>
      <c r="AG768" s="1055"/>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4">
        <v>7</v>
      </c>
      <c r="B769" s="1054">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5"/>
      <c r="AD769" s="1055"/>
      <c r="AE769" s="1055"/>
      <c r="AF769" s="1055"/>
      <c r="AG769" s="1055"/>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4">
        <v>8</v>
      </c>
      <c r="B770" s="1054">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5"/>
      <c r="AD770" s="1055"/>
      <c r="AE770" s="1055"/>
      <c r="AF770" s="1055"/>
      <c r="AG770" s="1055"/>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4">
        <v>9</v>
      </c>
      <c r="B771" s="1054">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5"/>
      <c r="AD771" s="1055"/>
      <c r="AE771" s="1055"/>
      <c r="AF771" s="1055"/>
      <c r="AG771" s="1055"/>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4">
        <v>10</v>
      </c>
      <c r="B772" s="1054">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5"/>
      <c r="AD772" s="1055"/>
      <c r="AE772" s="1055"/>
      <c r="AF772" s="1055"/>
      <c r="AG772" s="1055"/>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4">
        <v>11</v>
      </c>
      <c r="B773" s="1054">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5"/>
      <c r="AD773" s="1055"/>
      <c r="AE773" s="1055"/>
      <c r="AF773" s="1055"/>
      <c r="AG773" s="1055"/>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4">
        <v>12</v>
      </c>
      <c r="B774" s="1054">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5"/>
      <c r="AD774" s="1055"/>
      <c r="AE774" s="1055"/>
      <c r="AF774" s="1055"/>
      <c r="AG774" s="1055"/>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4">
        <v>13</v>
      </c>
      <c r="B775" s="1054">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5"/>
      <c r="AD775" s="1055"/>
      <c r="AE775" s="1055"/>
      <c r="AF775" s="1055"/>
      <c r="AG775" s="1055"/>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4">
        <v>14</v>
      </c>
      <c r="B776" s="1054">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5"/>
      <c r="AD776" s="1055"/>
      <c r="AE776" s="1055"/>
      <c r="AF776" s="1055"/>
      <c r="AG776" s="1055"/>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4">
        <v>15</v>
      </c>
      <c r="B777" s="1054">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5"/>
      <c r="AD777" s="1055"/>
      <c r="AE777" s="1055"/>
      <c r="AF777" s="1055"/>
      <c r="AG777" s="1055"/>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4">
        <v>16</v>
      </c>
      <c r="B778" s="1054">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5"/>
      <c r="AD778" s="1055"/>
      <c r="AE778" s="1055"/>
      <c r="AF778" s="1055"/>
      <c r="AG778" s="1055"/>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4">
        <v>17</v>
      </c>
      <c r="B779" s="1054">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5"/>
      <c r="AD779" s="1055"/>
      <c r="AE779" s="1055"/>
      <c r="AF779" s="1055"/>
      <c r="AG779" s="1055"/>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4">
        <v>18</v>
      </c>
      <c r="B780" s="1054">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5"/>
      <c r="AD780" s="1055"/>
      <c r="AE780" s="1055"/>
      <c r="AF780" s="1055"/>
      <c r="AG780" s="1055"/>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4">
        <v>19</v>
      </c>
      <c r="B781" s="1054">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5"/>
      <c r="AD781" s="1055"/>
      <c r="AE781" s="1055"/>
      <c r="AF781" s="1055"/>
      <c r="AG781" s="1055"/>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4">
        <v>20</v>
      </c>
      <c r="B782" s="1054">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5"/>
      <c r="AD782" s="1055"/>
      <c r="AE782" s="1055"/>
      <c r="AF782" s="1055"/>
      <c r="AG782" s="1055"/>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4">
        <v>21</v>
      </c>
      <c r="B783" s="1054">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5"/>
      <c r="AD783" s="1055"/>
      <c r="AE783" s="1055"/>
      <c r="AF783" s="1055"/>
      <c r="AG783" s="1055"/>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4">
        <v>22</v>
      </c>
      <c r="B784" s="1054">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5"/>
      <c r="AD784" s="1055"/>
      <c r="AE784" s="1055"/>
      <c r="AF784" s="1055"/>
      <c r="AG784" s="1055"/>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4">
        <v>23</v>
      </c>
      <c r="B785" s="1054">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5"/>
      <c r="AD785" s="1055"/>
      <c r="AE785" s="1055"/>
      <c r="AF785" s="1055"/>
      <c r="AG785" s="1055"/>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4">
        <v>24</v>
      </c>
      <c r="B786" s="1054">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5"/>
      <c r="AD786" s="1055"/>
      <c r="AE786" s="1055"/>
      <c r="AF786" s="1055"/>
      <c r="AG786" s="1055"/>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4">
        <v>25</v>
      </c>
      <c r="B787" s="1054">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5"/>
      <c r="AD787" s="1055"/>
      <c r="AE787" s="1055"/>
      <c r="AF787" s="1055"/>
      <c r="AG787" s="1055"/>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4">
        <v>26</v>
      </c>
      <c r="B788" s="1054">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5"/>
      <c r="AD788" s="1055"/>
      <c r="AE788" s="1055"/>
      <c r="AF788" s="1055"/>
      <c r="AG788" s="1055"/>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4">
        <v>27</v>
      </c>
      <c r="B789" s="1054">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5"/>
      <c r="AD789" s="1055"/>
      <c r="AE789" s="1055"/>
      <c r="AF789" s="1055"/>
      <c r="AG789" s="1055"/>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4">
        <v>28</v>
      </c>
      <c r="B790" s="1054">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5"/>
      <c r="AD790" s="1055"/>
      <c r="AE790" s="1055"/>
      <c r="AF790" s="1055"/>
      <c r="AG790" s="1055"/>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4">
        <v>29</v>
      </c>
      <c r="B791" s="1054">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5"/>
      <c r="AD791" s="1055"/>
      <c r="AE791" s="1055"/>
      <c r="AF791" s="1055"/>
      <c r="AG791" s="1055"/>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4">
        <v>30</v>
      </c>
      <c r="B792" s="1054">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5"/>
      <c r="AD792" s="1055"/>
      <c r="AE792" s="1055"/>
      <c r="AF792" s="1055"/>
      <c r="AG792" s="1055"/>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296</v>
      </c>
      <c r="K795" s="361"/>
      <c r="L795" s="361"/>
      <c r="M795" s="361"/>
      <c r="N795" s="361"/>
      <c r="O795" s="361"/>
      <c r="P795" s="247" t="s">
        <v>27</v>
      </c>
      <c r="Q795" s="247"/>
      <c r="R795" s="247"/>
      <c r="S795" s="247"/>
      <c r="T795" s="247"/>
      <c r="U795" s="247"/>
      <c r="V795" s="247"/>
      <c r="W795" s="247"/>
      <c r="X795" s="247"/>
      <c r="Y795" s="362" t="s">
        <v>348</v>
      </c>
      <c r="Z795" s="363"/>
      <c r="AA795" s="363"/>
      <c r="AB795" s="363"/>
      <c r="AC795" s="152" t="s">
        <v>333</v>
      </c>
      <c r="AD795" s="152"/>
      <c r="AE795" s="152"/>
      <c r="AF795" s="152"/>
      <c r="AG795" s="152"/>
      <c r="AH795" s="362" t="s">
        <v>258</v>
      </c>
      <c r="AI795" s="360"/>
      <c r="AJ795" s="360"/>
      <c r="AK795" s="360"/>
      <c r="AL795" s="360" t="s">
        <v>21</v>
      </c>
      <c r="AM795" s="360"/>
      <c r="AN795" s="360"/>
      <c r="AO795" s="364"/>
      <c r="AP795" s="365" t="s">
        <v>297</v>
      </c>
      <c r="AQ795" s="365"/>
      <c r="AR795" s="365"/>
      <c r="AS795" s="365"/>
      <c r="AT795" s="365"/>
      <c r="AU795" s="365"/>
      <c r="AV795" s="365"/>
      <c r="AW795" s="365"/>
      <c r="AX795" s="365"/>
      <c r="AY795" s="34">
        <f t="shared" ref="AY795:AY796" si="21">$AY$793</f>
        <v>0</v>
      </c>
    </row>
    <row r="796" spans="1:51" ht="26.25" customHeight="1" x14ac:dyDescent="0.15">
      <c r="A796" s="1054">
        <v>1</v>
      </c>
      <c r="B796" s="1054">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5"/>
      <c r="AD796" s="1055"/>
      <c r="AE796" s="1055"/>
      <c r="AF796" s="1055"/>
      <c r="AG796" s="1055"/>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4">
        <v>2</v>
      </c>
      <c r="B797" s="1054">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5"/>
      <c r="AD797" s="1055"/>
      <c r="AE797" s="1055"/>
      <c r="AF797" s="1055"/>
      <c r="AG797" s="1055"/>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4">
        <v>3</v>
      </c>
      <c r="B798" s="1054">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5"/>
      <c r="AD798" s="1055"/>
      <c r="AE798" s="1055"/>
      <c r="AF798" s="1055"/>
      <c r="AG798" s="1055"/>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4">
        <v>4</v>
      </c>
      <c r="B799" s="1054">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5"/>
      <c r="AD799" s="1055"/>
      <c r="AE799" s="1055"/>
      <c r="AF799" s="1055"/>
      <c r="AG799" s="1055"/>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4">
        <v>5</v>
      </c>
      <c r="B800" s="1054">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5"/>
      <c r="AD800" s="1055"/>
      <c r="AE800" s="1055"/>
      <c r="AF800" s="1055"/>
      <c r="AG800" s="1055"/>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4">
        <v>6</v>
      </c>
      <c r="B801" s="1054">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5"/>
      <c r="AD801" s="1055"/>
      <c r="AE801" s="1055"/>
      <c r="AF801" s="1055"/>
      <c r="AG801" s="1055"/>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4">
        <v>7</v>
      </c>
      <c r="B802" s="1054">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5"/>
      <c r="AD802" s="1055"/>
      <c r="AE802" s="1055"/>
      <c r="AF802" s="1055"/>
      <c r="AG802" s="1055"/>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4">
        <v>8</v>
      </c>
      <c r="B803" s="1054">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5"/>
      <c r="AD803" s="1055"/>
      <c r="AE803" s="1055"/>
      <c r="AF803" s="1055"/>
      <c r="AG803" s="1055"/>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4">
        <v>9</v>
      </c>
      <c r="B804" s="1054">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5"/>
      <c r="AD804" s="1055"/>
      <c r="AE804" s="1055"/>
      <c r="AF804" s="1055"/>
      <c r="AG804" s="1055"/>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4">
        <v>10</v>
      </c>
      <c r="B805" s="1054">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5"/>
      <c r="AD805" s="1055"/>
      <c r="AE805" s="1055"/>
      <c r="AF805" s="1055"/>
      <c r="AG805" s="1055"/>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4">
        <v>11</v>
      </c>
      <c r="B806" s="1054">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5"/>
      <c r="AD806" s="1055"/>
      <c r="AE806" s="1055"/>
      <c r="AF806" s="1055"/>
      <c r="AG806" s="1055"/>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4">
        <v>12</v>
      </c>
      <c r="B807" s="1054">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5"/>
      <c r="AD807" s="1055"/>
      <c r="AE807" s="1055"/>
      <c r="AF807" s="1055"/>
      <c r="AG807" s="1055"/>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4">
        <v>13</v>
      </c>
      <c r="B808" s="1054">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5"/>
      <c r="AD808" s="1055"/>
      <c r="AE808" s="1055"/>
      <c r="AF808" s="1055"/>
      <c r="AG808" s="1055"/>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4">
        <v>14</v>
      </c>
      <c r="B809" s="1054">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5"/>
      <c r="AD809" s="1055"/>
      <c r="AE809" s="1055"/>
      <c r="AF809" s="1055"/>
      <c r="AG809" s="1055"/>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4">
        <v>15</v>
      </c>
      <c r="B810" s="1054">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5"/>
      <c r="AD810" s="1055"/>
      <c r="AE810" s="1055"/>
      <c r="AF810" s="1055"/>
      <c r="AG810" s="1055"/>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4">
        <v>16</v>
      </c>
      <c r="B811" s="1054">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5"/>
      <c r="AD811" s="1055"/>
      <c r="AE811" s="1055"/>
      <c r="AF811" s="1055"/>
      <c r="AG811" s="1055"/>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4">
        <v>17</v>
      </c>
      <c r="B812" s="1054">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5"/>
      <c r="AD812" s="1055"/>
      <c r="AE812" s="1055"/>
      <c r="AF812" s="1055"/>
      <c r="AG812" s="1055"/>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4">
        <v>18</v>
      </c>
      <c r="B813" s="1054">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5"/>
      <c r="AD813" s="1055"/>
      <c r="AE813" s="1055"/>
      <c r="AF813" s="1055"/>
      <c r="AG813" s="1055"/>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4">
        <v>19</v>
      </c>
      <c r="B814" s="1054">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5"/>
      <c r="AD814" s="1055"/>
      <c r="AE814" s="1055"/>
      <c r="AF814" s="1055"/>
      <c r="AG814" s="1055"/>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4">
        <v>20</v>
      </c>
      <c r="B815" s="1054">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5"/>
      <c r="AD815" s="1055"/>
      <c r="AE815" s="1055"/>
      <c r="AF815" s="1055"/>
      <c r="AG815" s="1055"/>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4">
        <v>21</v>
      </c>
      <c r="B816" s="1054">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5"/>
      <c r="AD816" s="1055"/>
      <c r="AE816" s="1055"/>
      <c r="AF816" s="1055"/>
      <c r="AG816" s="1055"/>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4">
        <v>22</v>
      </c>
      <c r="B817" s="1054">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5"/>
      <c r="AD817" s="1055"/>
      <c r="AE817" s="1055"/>
      <c r="AF817" s="1055"/>
      <c r="AG817" s="1055"/>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4">
        <v>23</v>
      </c>
      <c r="B818" s="1054">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5"/>
      <c r="AD818" s="1055"/>
      <c r="AE818" s="1055"/>
      <c r="AF818" s="1055"/>
      <c r="AG818" s="1055"/>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4">
        <v>24</v>
      </c>
      <c r="B819" s="1054">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5"/>
      <c r="AD819" s="1055"/>
      <c r="AE819" s="1055"/>
      <c r="AF819" s="1055"/>
      <c r="AG819" s="1055"/>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4">
        <v>25</v>
      </c>
      <c r="B820" s="1054">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5"/>
      <c r="AD820" s="1055"/>
      <c r="AE820" s="1055"/>
      <c r="AF820" s="1055"/>
      <c r="AG820" s="1055"/>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4">
        <v>26</v>
      </c>
      <c r="B821" s="1054">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5"/>
      <c r="AD821" s="1055"/>
      <c r="AE821" s="1055"/>
      <c r="AF821" s="1055"/>
      <c r="AG821" s="1055"/>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4">
        <v>27</v>
      </c>
      <c r="B822" s="1054">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5"/>
      <c r="AD822" s="1055"/>
      <c r="AE822" s="1055"/>
      <c r="AF822" s="1055"/>
      <c r="AG822" s="1055"/>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4">
        <v>28</v>
      </c>
      <c r="B823" s="1054">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5"/>
      <c r="AD823" s="1055"/>
      <c r="AE823" s="1055"/>
      <c r="AF823" s="1055"/>
      <c r="AG823" s="1055"/>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4">
        <v>29</v>
      </c>
      <c r="B824" s="1054">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5"/>
      <c r="AD824" s="1055"/>
      <c r="AE824" s="1055"/>
      <c r="AF824" s="1055"/>
      <c r="AG824" s="1055"/>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4">
        <v>30</v>
      </c>
      <c r="B825" s="1054">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5"/>
      <c r="AD825" s="1055"/>
      <c r="AE825" s="1055"/>
      <c r="AF825" s="1055"/>
      <c r="AG825" s="1055"/>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296</v>
      </c>
      <c r="K828" s="361"/>
      <c r="L828" s="361"/>
      <c r="M828" s="361"/>
      <c r="N828" s="361"/>
      <c r="O828" s="361"/>
      <c r="P828" s="247" t="s">
        <v>27</v>
      </c>
      <c r="Q828" s="247"/>
      <c r="R828" s="247"/>
      <c r="S828" s="247"/>
      <c r="T828" s="247"/>
      <c r="U828" s="247"/>
      <c r="V828" s="247"/>
      <c r="W828" s="247"/>
      <c r="X828" s="247"/>
      <c r="Y828" s="362" t="s">
        <v>348</v>
      </c>
      <c r="Z828" s="363"/>
      <c r="AA828" s="363"/>
      <c r="AB828" s="363"/>
      <c r="AC828" s="152" t="s">
        <v>333</v>
      </c>
      <c r="AD828" s="152"/>
      <c r="AE828" s="152"/>
      <c r="AF828" s="152"/>
      <c r="AG828" s="152"/>
      <c r="AH828" s="362" t="s">
        <v>258</v>
      </c>
      <c r="AI828" s="360"/>
      <c r="AJ828" s="360"/>
      <c r="AK828" s="360"/>
      <c r="AL828" s="360" t="s">
        <v>21</v>
      </c>
      <c r="AM828" s="360"/>
      <c r="AN828" s="360"/>
      <c r="AO828" s="364"/>
      <c r="AP828" s="365" t="s">
        <v>297</v>
      </c>
      <c r="AQ828" s="365"/>
      <c r="AR828" s="365"/>
      <c r="AS828" s="365"/>
      <c r="AT828" s="365"/>
      <c r="AU828" s="365"/>
      <c r="AV828" s="365"/>
      <c r="AW828" s="365"/>
      <c r="AX828" s="365"/>
      <c r="AY828" s="34">
        <f t="shared" ref="AY828:AY829" si="22">$AY$826</f>
        <v>0</v>
      </c>
    </row>
    <row r="829" spans="1:51" ht="26.25" customHeight="1" x14ac:dyDescent="0.15">
      <c r="A829" s="1054">
        <v>1</v>
      </c>
      <c r="B829" s="1054">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5"/>
      <c r="AD829" s="1055"/>
      <c r="AE829" s="1055"/>
      <c r="AF829" s="1055"/>
      <c r="AG829" s="1055"/>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4">
        <v>2</v>
      </c>
      <c r="B830" s="1054">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5"/>
      <c r="AD830" s="1055"/>
      <c r="AE830" s="1055"/>
      <c r="AF830" s="1055"/>
      <c r="AG830" s="1055"/>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4">
        <v>3</v>
      </c>
      <c r="B831" s="1054">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5"/>
      <c r="AD831" s="1055"/>
      <c r="AE831" s="1055"/>
      <c r="AF831" s="1055"/>
      <c r="AG831" s="1055"/>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4">
        <v>4</v>
      </c>
      <c r="B832" s="1054">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5"/>
      <c r="AD832" s="1055"/>
      <c r="AE832" s="1055"/>
      <c r="AF832" s="1055"/>
      <c r="AG832" s="1055"/>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4">
        <v>5</v>
      </c>
      <c r="B833" s="1054">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5"/>
      <c r="AD833" s="1055"/>
      <c r="AE833" s="1055"/>
      <c r="AF833" s="1055"/>
      <c r="AG833" s="1055"/>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4">
        <v>6</v>
      </c>
      <c r="B834" s="1054">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5"/>
      <c r="AD834" s="1055"/>
      <c r="AE834" s="1055"/>
      <c r="AF834" s="1055"/>
      <c r="AG834" s="1055"/>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4">
        <v>7</v>
      </c>
      <c r="B835" s="1054">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5"/>
      <c r="AD835" s="1055"/>
      <c r="AE835" s="1055"/>
      <c r="AF835" s="1055"/>
      <c r="AG835" s="1055"/>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4">
        <v>8</v>
      </c>
      <c r="B836" s="1054">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5"/>
      <c r="AD836" s="1055"/>
      <c r="AE836" s="1055"/>
      <c r="AF836" s="1055"/>
      <c r="AG836" s="1055"/>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4">
        <v>9</v>
      </c>
      <c r="B837" s="1054">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5"/>
      <c r="AD837" s="1055"/>
      <c r="AE837" s="1055"/>
      <c r="AF837" s="1055"/>
      <c r="AG837" s="1055"/>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4">
        <v>10</v>
      </c>
      <c r="B838" s="1054">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5"/>
      <c r="AD838" s="1055"/>
      <c r="AE838" s="1055"/>
      <c r="AF838" s="1055"/>
      <c r="AG838" s="1055"/>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4">
        <v>11</v>
      </c>
      <c r="B839" s="1054">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5"/>
      <c r="AD839" s="1055"/>
      <c r="AE839" s="1055"/>
      <c r="AF839" s="1055"/>
      <c r="AG839" s="1055"/>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4">
        <v>12</v>
      </c>
      <c r="B840" s="1054">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5"/>
      <c r="AD840" s="1055"/>
      <c r="AE840" s="1055"/>
      <c r="AF840" s="1055"/>
      <c r="AG840" s="1055"/>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4">
        <v>13</v>
      </c>
      <c r="B841" s="1054">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5"/>
      <c r="AD841" s="1055"/>
      <c r="AE841" s="1055"/>
      <c r="AF841" s="1055"/>
      <c r="AG841" s="1055"/>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4">
        <v>14</v>
      </c>
      <c r="B842" s="1054">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5"/>
      <c r="AD842" s="1055"/>
      <c r="AE842" s="1055"/>
      <c r="AF842" s="1055"/>
      <c r="AG842" s="1055"/>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4">
        <v>15</v>
      </c>
      <c r="B843" s="1054">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5"/>
      <c r="AD843" s="1055"/>
      <c r="AE843" s="1055"/>
      <c r="AF843" s="1055"/>
      <c r="AG843" s="1055"/>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4">
        <v>16</v>
      </c>
      <c r="B844" s="1054">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5"/>
      <c r="AD844" s="1055"/>
      <c r="AE844" s="1055"/>
      <c r="AF844" s="1055"/>
      <c r="AG844" s="1055"/>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4">
        <v>17</v>
      </c>
      <c r="B845" s="1054">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5"/>
      <c r="AD845" s="1055"/>
      <c r="AE845" s="1055"/>
      <c r="AF845" s="1055"/>
      <c r="AG845" s="1055"/>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4">
        <v>18</v>
      </c>
      <c r="B846" s="1054">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5"/>
      <c r="AD846" s="1055"/>
      <c r="AE846" s="1055"/>
      <c r="AF846" s="1055"/>
      <c r="AG846" s="1055"/>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4">
        <v>19</v>
      </c>
      <c r="B847" s="1054">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5"/>
      <c r="AD847" s="1055"/>
      <c r="AE847" s="1055"/>
      <c r="AF847" s="1055"/>
      <c r="AG847" s="1055"/>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4">
        <v>20</v>
      </c>
      <c r="B848" s="1054">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5"/>
      <c r="AD848" s="1055"/>
      <c r="AE848" s="1055"/>
      <c r="AF848" s="1055"/>
      <c r="AG848" s="1055"/>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4">
        <v>21</v>
      </c>
      <c r="B849" s="1054">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5"/>
      <c r="AD849" s="1055"/>
      <c r="AE849" s="1055"/>
      <c r="AF849" s="1055"/>
      <c r="AG849" s="1055"/>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4">
        <v>22</v>
      </c>
      <c r="B850" s="1054">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5"/>
      <c r="AD850" s="1055"/>
      <c r="AE850" s="1055"/>
      <c r="AF850" s="1055"/>
      <c r="AG850" s="1055"/>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4">
        <v>23</v>
      </c>
      <c r="B851" s="1054">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5"/>
      <c r="AD851" s="1055"/>
      <c r="AE851" s="1055"/>
      <c r="AF851" s="1055"/>
      <c r="AG851" s="1055"/>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4">
        <v>24</v>
      </c>
      <c r="B852" s="1054">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5"/>
      <c r="AD852" s="1055"/>
      <c r="AE852" s="1055"/>
      <c r="AF852" s="1055"/>
      <c r="AG852" s="1055"/>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4">
        <v>25</v>
      </c>
      <c r="B853" s="1054">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5"/>
      <c r="AD853" s="1055"/>
      <c r="AE853" s="1055"/>
      <c r="AF853" s="1055"/>
      <c r="AG853" s="1055"/>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4">
        <v>26</v>
      </c>
      <c r="B854" s="1054">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5"/>
      <c r="AD854" s="1055"/>
      <c r="AE854" s="1055"/>
      <c r="AF854" s="1055"/>
      <c r="AG854" s="1055"/>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4">
        <v>27</v>
      </c>
      <c r="B855" s="1054">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5"/>
      <c r="AD855" s="1055"/>
      <c r="AE855" s="1055"/>
      <c r="AF855" s="1055"/>
      <c r="AG855" s="1055"/>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4">
        <v>28</v>
      </c>
      <c r="B856" s="1054">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5"/>
      <c r="AD856" s="1055"/>
      <c r="AE856" s="1055"/>
      <c r="AF856" s="1055"/>
      <c r="AG856" s="1055"/>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4">
        <v>29</v>
      </c>
      <c r="B857" s="1054">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5"/>
      <c r="AD857" s="1055"/>
      <c r="AE857" s="1055"/>
      <c r="AF857" s="1055"/>
      <c r="AG857" s="1055"/>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4">
        <v>30</v>
      </c>
      <c r="B858" s="1054">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5"/>
      <c r="AD858" s="1055"/>
      <c r="AE858" s="1055"/>
      <c r="AF858" s="1055"/>
      <c r="AG858" s="1055"/>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296</v>
      </c>
      <c r="K861" s="361"/>
      <c r="L861" s="361"/>
      <c r="M861" s="361"/>
      <c r="N861" s="361"/>
      <c r="O861" s="361"/>
      <c r="P861" s="247" t="s">
        <v>27</v>
      </c>
      <c r="Q861" s="247"/>
      <c r="R861" s="247"/>
      <c r="S861" s="247"/>
      <c r="T861" s="247"/>
      <c r="U861" s="247"/>
      <c r="V861" s="247"/>
      <c r="W861" s="247"/>
      <c r="X861" s="247"/>
      <c r="Y861" s="362" t="s">
        <v>348</v>
      </c>
      <c r="Z861" s="363"/>
      <c r="AA861" s="363"/>
      <c r="AB861" s="363"/>
      <c r="AC861" s="152" t="s">
        <v>333</v>
      </c>
      <c r="AD861" s="152"/>
      <c r="AE861" s="152"/>
      <c r="AF861" s="152"/>
      <c r="AG861" s="152"/>
      <c r="AH861" s="362" t="s">
        <v>258</v>
      </c>
      <c r="AI861" s="360"/>
      <c r="AJ861" s="360"/>
      <c r="AK861" s="360"/>
      <c r="AL861" s="360" t="s">
        <v>21</v>
      </c>
      <c r="AM861" s="360"/>
      <c r="AN861" s="360"/>
      <c r="AO861" s="364"/>
      <c r="AP861" s="365" t="s">
        <v>297</v>
      </c>
      <c r="AQ861" s="365"/>
      <c r="AR861" s="365"/>
      <c r="AS861" s="365"/>
      <c r="AT861" s="365"/>
      <c r="AU861" s="365"/>
      <c r="AV861" s="365"/>
      <c r="AW861" s="365"/>
      <c r="AX861" s="365"/>
      <c r="AY861" s="34">
        <f t="shared" ref="AY861:AY862" si="23">$AY$859</f>
        <v>0</v>
      </c>
    </row>
    <row r="862" spans="1:51" ht="26.25" customHeight="1" x14ac:dyDescent="0.15">
      <c r="A862" s="1054">
        <v>1</v>
      </c>
      <c r="B862" s="1054">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5"/>
      <c r="AD862" s="1055"/>
      <c r="AE862" s="1055"/>
      <c r="AF862" s="1055"/>
      <c r="AG862" s="1055"/>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4">
        <v>2</v>
      </c>
      <c r="B863" s="1054">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5"/>
      <c r="AD863" s="1055"/>
      <c r="AE863" s="1055"/>
      <c r="AF863" s="1055"/>
      <c r="AG863" s="1055"/>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4">
        <v>3</v>
      </c>
      <c r="B864" s="1054">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5"/>
      <c r="AD864" s="1055"/>
      <c r="AE864" s="1055"/>
      <c r="AF864" s="1055"/>
      <c r="AG864" s="1055"/>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4">
        <v>4</v>
      </c>
      <c r="B865" s="1054">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5"/>
      <c r="AD865" s="1055"/>
      <c r="AE865" s="1055"/>
      <c r="AF865" s="1055"/>
      <c r="AG865" s="1055"/>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4">
        <v>5</v>
      </c>
      <c r="B866" s="1054">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5"/>
      <c r="AD866" s="1055"/>
      <c r="AE866" s="1055"/>
      <c r="AF866" s="1055"/>
      <c r="AG866" s="1055"/>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4">
        <v>6</v>
      </c>
      <c r="B867" s="1054">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5"/>
      <c r="AD867" s="1055"/>
      <c r="AE867" s="1055"/>
      <c r="AF867" s="1055"/>
      <c r="AG867" s="1055"/>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4">
        <v>7</v>
      </c>
      <c r="B868" s="1054">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5"/>
      <c r="AD868" s="1055"/>
      <c r="AE868" s="1055"/>
      <c r="AF868" s="1055"/>
      <c r="AG868" s="1055"/>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4">
        <v>8</v>
      </c>
      <c r="B869" s="1054">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5"/>
      <c r="AD869" s="1055"/>
      <c r="AE869" s="1055"/>
      <c r="AF869" s="1055"/>
      <c r="AG869" s="1055"/>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4">
        <v>9</v>
      </c>
      <c r="B870" s="1054">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5"/>
      <c r="AD870" s="1055"/>
      <c r="AE870" s="1055"/>
      <c r="AF870" s="1055"/>
      <c r="AG870" s="1055"/>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4">
        <v>10</v>
      </c>
      <c r="B871" s="1054">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5"/>
      <c r="AD871" s="1055"/>
      <c r="AE871" s="1055"/>
      <c r="AF871" s="1055"/>
      <c r="AG871" s="1055"/>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4">
        <v>11</v>
      </c>
      <c r="B872" s="1054">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5"/>
      <c r="AD872" s="1055"/>
      <c r="AE872" s="1055"/>
      <c r="AF872" s="1055"/>
      <c r="AG872" s="1055"/>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4">
        <v>12</v>
      </c>
      <c r="B873" s="1054">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5"/>
      <c r="AD873" s="1055"/>
      <c r="AE873" s="1055"/>
      <c r="AF873" s="1055"/>
      <c r="AG873" s="1055"/>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4">
        <v>13</v>
      </c>
      <c r="B874" s="1054">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5"/>
      <c r="AD874" s="1055"/>
      <c r="AE874" s="1055"/>
      <c r="AF874" s="1055"/>
      <c r="AG874" s="1055"/>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4">
        <v>14</v>
      </c>
      <c r="B875" s="1054">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5"/>
      <c r="AD875" s="1055"/>
      <c r="AE875" s="1055"/>
      <c r="AF875" s="1055"/>
      <c r="AG875" s="1055"/>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4">
        <v>15</v>
      </c>
      <c r="B876" s="1054">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5"/>
      <c r="AD876" s="1055"/>
      <c r="AE876" s="1055"/>
      <c r="AF876" s="1055"/>
      <c r="AG876" s="1055"/>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4">
        <v>16</v>
      </c>
      <c r="B877" s="1054">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5"/>
      <c r="AD877" s="1055"/>
      <c r="AE877" s="1055"/>
      <c r="AF877" s="1055"/>
      <c r="AG877" s="1055"/>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4">
        <v>17</v>
      </c>
      <c r="B878" s="1054">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5"/>
      <c r="AD878" s="1055"/>
      <c r="AE878" s="1055"/>
      <c r="AF878" s="1055"/>
      <c r="AG878" s="1055"/>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4">
        <v>18</v>
      </c>
      <c r="B879" s="1054">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5"/>
      <c r="AD879" s="1055"/>
      <c r="AE879" s="1055"/>
      <c r="AF879" s="1055"/>
      <c r="AG879" s="1055"/>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4">
        <v>19</v>
      </c>
      <c r="B880" s="1054">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5"/>
      <c r="AD880" s="1055"/>
      <c r="AE880" s="1055"/>
      <c r="AF880" s="1055"/>
      <c r="AG880" s="1055"/>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4">
        <v>20</v>
      </c>
      <c r="B881" s="1054">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5"/>
      <c r="AD881" s="1055"/>
      <c r="AE881" s="1055"/>
      <c r="AF881" s="1055"/>
      <c r="AG881" s="1055"/>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4">
        <v>21</v>
      </c>
      <c r="B882" s="1054">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5"/>
      <c r="AD882" s="1055"/>
      <c r="AE882" s="1055"/>
      <c r="AF882" s="1055"/>
      <c r="AG882" s="1055"/>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4">
        <v>22</v>
      </c>
      <c r="B883" s="1054">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5"/>
      <c r="AD883" s="1055"/>
      <c r="AE883" s="1055"/>
      <c r="AF883" s="1055"/>
      <c r="AG883" s="1055"/>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4">
        <v>23</v>
      </c>
      <c r="B884" s="1054">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5"/>
      <c r="AD884" s="1055"/>
      <c r="AE884" s="1055"/>
      <c r="AF884" s="1055"/>
      <c r="AG884" s="1055"/>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4">
        <v>24</v>
      </c>
      <c r="B885" s="1054">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5"/>
      <c r="AD885" s="1055"/>
      <c r="AE885" s="1055"/>
      <c r="AF885" s="1055"/>
      <c r="AG885" s="1055"/>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4">
        <v>25</v>
      </c>
      <c r="B886" s="1054">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5"/>
      <c r="AD886" s="1055"/>
      <c r="AE886" s="1055"/>
      <c r="AF886" s="1055"/>
      <c r="AG886" s="1055"/>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4">
        <v>26</v>
      </c>
      <c r="B887" s="1054">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5"/>
      <c r="AD887" s="1055"/>
      <c r="AE887" s="1055"/>
      <c r="AF887" s="1055"/>
      <c r="AG887" s="1055"/>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4">
        <v>27</v>
      </c>
      <c r="B888" s="1054">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5"/>
      <c r="AD888" s="1055"/>
      <c r="AE888" s="1055"/>
      <c r="AF888" s="1055"/>
      <c r="AG888" s="1055"/>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4">
        <v>28</v>
      </c>
      <c r="B889" s="1054">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5"/>
      <c r="AD889" s="1055"/>
      <c r="AE889" s="1055"/>
      <c r="AF889" s="1055"/>
      <c r="AG889" s="1055"/>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4">
        <v>29</v>
      </c>
      <c r="B890" s="1054">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5"/>
      <c r="AD890" s="1055"/>
      <c r="AE890" s="1055"/>
      <c r="AF890" s="1055"/>
      <c r="AG890" s="1055"/>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4">
        <v>30</v>
      </c>
      <c r="B891" s="1054">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5"/>
      <c r="AD891" s="1055"/>
      <c r="AE891" s="1055"/>
      <c r="AF891" s="1055"/>
      <c r="AG891" s="1055"/>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296</v>
      </c>
      <c r="K894" s="361"/>
      <c r="L894" s="361"/>
      <c r="M894" s="361"/>
      <c r="N894" s="361"/>
      <c r="O894" s="361"/>
      <c r="P894" s="247" t="s">
        <v>27</v>
      </c>
      <c r="Q894" s="247"/>
      <c r="R894" s="247"/>
      <c r="S894" s="247"/>
      <c r="T894" s="247"/>
      <c r="U894" s="247"/>
      <c r="V894" s="247"/>
      <c r="W894" s="247"/>
      <c r="X894" s="247"/>
      <c r="Y894" s="362" t="s">
        <v>348</v>
      </c>
      <c r="Z894" s="363"/>
      <c r="AA894" s="363"/>
      <c r="AB894" s="363"/>
      <c r="AC894" s="152" t="s">
        <v>333</v>
      </c>
      <c r="AD894" s="152"/>
      <c r="AE894" s="152"/>
      <c r="AF894" s="152"/>
      <c r="AG894" s="152"/>
      <c r="AH894" s="362" t="s">
        <v>258</v>
      </c>
      <c r="AI894" s="360"/>
      <c r="AJ894" s="360"/>
      <c r="AK894" s="360"/>
      <c r="AL894" s="360" t="s">
        <v>21</v>
      </c>
      <c r="AM894" s="360"/>
      <c r="AN894" s="360"/>
      <c r="AO894" s="364"/>
      <c r="AP894" s="365" t="s">
        <v>297</v>
      </c>
      <c r="AQ894" s="365"/>
      <c r="AR894" s="365"/>
      <c r="AS894" s="365"/>
      <c r="AT894" s="365"/>
      <c r="AU894" s="365"/>
      <c r="AV894" s="365"/>
      <c r="AW894" s="365"/>
      <c r="AX894" s="365"/>
      <c r="AY894" s="34">
        <f t="shared" ref="AY894:AY895" si="24">$AY$892</f>
        <v>0</v>
      </c>
    </row>
    <row r="895" spans="1:51" ht="26.25" customHeight="1" x14ac:dyDescent="0.15">
      <c r="A895" s="1054">
        <v>1</v>
      </c>
      <c r="B895" s="1054">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5"/>
      <c r="AD895" s="1055"/>
      <c r="AE895" s="1055"/>
      <c r="AF895" s="1055"/>
      <c r="AG895" s="1055"/>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4">
        <v>2</v>
      </c>
      <c r="B896" s="1054">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5"/>
      <c r="AD896" s="1055"/>
      <c r="AE896" s="1055"/>
      <c r="AF896" s="1055"/>
      <c r="AG896" s="1055"/>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4">
        <v>3</v>
      </c>
      <c r="B897" s="1054">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5"/>
      <c r="AD897" s="1055"/>
      <c r="AE897" s="1055"/>
      <c r="AF897" s="1055"/>
      <c r="AG897" s="1055"/>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4">
        <v>4</v>
      </c>
      <c r="B898" s="1054">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5"/>
      <c r="AD898" s="1055"/>
      <c r="AE898" s="1055"/>
      <c r="AF898" s="1055"/>
      <c r="AG898" s="1055"/>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4">
        <v>5</v>
      </c>
      <c r="B899" s="1054">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5"/>
      <c r="AD899" s="1055"/>
      <c r="AE899" s="1055"/>
      <c r="AF899" s="1055"/>
      <c r="AG899" s="1055"/>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4">
        <v>6</v>
      </c>
      <c r="B900" s="1054">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5"/>
      <c r="AD900" s="1055"/>
      <c r="AE900" s="1055"/>
      <c r="AF900" s="1055"/>
      <c r="AG900" s="1055"/>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4">
        <v>7</v>
      </c>
      <c r="B901" s="1054">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5"/>
      <c r="AD901" s="1055"/>
      <c r="AE901" s="1055"/>
      <c r="AF901" s="1055"/>
      <c r="AG901" s="1055"/>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4">
        <v>8</v>
      </c>
      <c r="B902" s="1054">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5"/>
      <c r="AD902" s="1055"/>
      <c r="AE902" s="1055"/>
      <c r="AF902" s="1055"/>
      <c r="AG902" s="1055"/>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4">
        <v>9</v>
      </c>
      <c r="B903" s="1054">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5"/>
      <c r="AD903" s="1055"/>
      <c r="AE903" s="1055"/>
      <c r="AF903" s="1055"/>
      <c r="AG903" s="1055"/>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4">
        <v>10</v>
      </c>
      <c r="B904" s="1054">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5"/>
      <c r="AD904" s="1055"/>
      <c r="AE904" s="1055"/>
      <c r="AF904" s="1055"/>
      <c r="AG904" s="1055"/>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4">
        <v>11</v>
      </c>
      <c r="B905" s="1054">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5"/>
      <c r="AD905" s="1055"/>
      <c r="AE905" s="1055"/>
      <c r="AF905" s="1055"/>
      <c r="AG905" s="1055"/>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4">
        <v>12</v>
      </c>
      <c r="B906" s="1054">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5"/>
      <c r="AD906" s="1055"/>
      <c r="AE906" s="1055"/>
      <c r="AF906" s="1055"/>
      <c r="AG906" s="1055"/>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4">
        <v>13</v>
      </c>
      <c r="B907" s="1054">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5"/>
      <c r="AD907" s="1055"/>
      <c r="AE907" s="1055"/>
      <c r="AF907" s="1055"/>
      <c r="AG907" s="1055"/>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4">
        <v>14</v>
      </c>
      <c r="B908" s="1054">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5"/>
      <c r="AD908" s="1055"/>
      <c r="AE908" s="1055"/>
      <c r="AF908" s="1055"/>
      <c r="AG908" s="1055"/>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4">
        <v>15</v>
      </c>
      <c r="B909" s="1054">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5"/>
      <c r="AD909" s="1055"/>
      <c r="AE909" s="1055"/>
      <c r="AF909" s="1055"/>
      <c r="AG909" s="1055"/>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4">
        <v>16</v>
      </c>
      <c r="B910" s="1054">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5"/>
      <c r="AD910" s="1055"/>
      <c r="AE910" s="1055"/>
      <c r="AF910" s="1055"/>
      <c r="AG910" s="1055"/>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4">
        <v>17</v>
      </c>
      <c r="B911" s="1054">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5"/>
      <c r="AD911" s="1055"/>
      <c r="AE911" s="1055"/>
      <c r="AF911" s="1055"/>
      <c r="AG911" s="1055"/>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4">
        <v>18</v>
      </c>
      <c r="B912" s="1054">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5"/>
      <c r="AD912" s="1055"/>
      <c r="AE912" s="1055"/>
      <c r="AF912" s="1055"/>
      <c r="AG912" s="1055"/>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4">
        <v>19</v>
      </c>
      <c r="B913" s="1054">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5"/>
      <c r="AD913" s="1055"/>
      <c r="AE913" s="1055"/>
      <c r="AF913" s="1055"/>
      <c r="AG913" s="1055"/>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4">
        <v>20</v>
      </c>
      <c r="B914" s="1054">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5"/>
      <c r="AD914" s="1055"/>
      <c r="AE914" s="1055"/>
      <c r="AF914" s="1055"/>
      <c r="AG914" s="1055"/>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4">
        <v>21</v>
      </c>
      <c r="B915" s="1054">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5"/>
      <c r="AD915" s="1055"/>
      <c r="AE915" s="1055"/>
      <c r="AF915" s="1055"/>
      <c r="AG915" s="1055"/>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4">
        <v>22</v>
      </c>
      <c r="B916" s="1054">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5"/>
      <c r="AD916" s="1055"/>
      <c r="AE916" s="1055"/>
      <c r="AF916" s="1055"/>
      <c r="AG916" s="1055"/>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4">
        <v>23</v>
      </c>
      <c r="B917" s="1054">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5"/>
      <c r="AD917" s="1055"/>
      <c r="AE917" s="1055"/>
      <c r="AF917" s="1055"/>
      <c r="AG917" s="1055"/>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4">
        <v>24</v>
      </c>
      <c r="B918" s="1054">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5"/>
      <c r="AD918" s="1055"/>
      <c r="AE918" s="1055"/>
      <c r="AF918" s="1055"/>
      <c r="AG918" s="1055"/>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4">
        <v>25</v>
      </c>
      <c r="B919" s="1054">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5"/>
      <c r="AD919" s="1055"/>
      <c r="AE919" s="1055"/>
      <c r="AF919" s="1055"/>
      <c r="AG919" s="1055"/>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4">
        <v>26</v>
      </c>
      <c r="B920" s="1054">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5"/>
      <c r="AD920" s="1055"/>
      <c r="AE920" s="1055"/>
      <c r="AF920" s="1055"/>
      <c r="AG920" s="1055"/>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4">
        <v>27</v>
      </c>
      <c r="B921" s="1054">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5"/>
      <c r="AD921" s="1055"/>
      <c r="AE921" s="1055"/>
      <c r="AF921" s="1055"/>
      <c r="AG921" s="1055"/>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4">
        <v>28</v>
      </c>
      <c r="B922" s="1054">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5"/>
      <c r="AD922" s="1055"/>
      <c r="AE922" s="1055"/>
      <c r="AF922" s="1055"/>
      <c r="AG922" s="1055"/>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4">
        <v>29</v>
      </c>
      <c r="B923" s="1054">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5"/>
      <c r="AD923" s="1055"/>
      <c r="AE923" s="1055"/>
      <c r="AF923" s="1055"/>
      <c r="AG923" s="1055"/>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4">
        <v>30</v>
      </c>
      <c r="B924" s="1054">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5"/>
      <c r="AD924" s="1055"/>
      <c r="AE924" s="1055"/>
      <c r="AF924" s="1055"/>
      <c r="AG924" s="1055"/>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296</v>
      </c>
      <c r="K927" s="361"/>
      <c r="L927" s="361"/>
      <c r="M927" s="361"/>
      <c r="N927" s="361"/>
      <c r="O927" s="361"/>
      <c r="P927" s="247" t="s">
        <v>27</v>
      </c>
      <c r="Q927" s="247"/>
      <c r="R927" s="247"/>
      <c r="S927" s="247"/>
      <c r="T927" s="247"/>
      <c r="U927" s="247"/>
      <c r="V927" s="247"/>
      <c r="W927" s="247"/>
      <c r="X927" s="247"/>
      <c r="Y927" s="362" t="s">
        <v>348</v>
      </c>
      <c r="Z927" s="363"/>
      <c r="AA927" s="363"/>
      <c r="AB927" s="363"/>
      <c r="AC927" s="152" t="s">
        <v>333</v>
      </c>
      <c r="AD927" s="152"/>
      <c r="AE927" s="152"/>
      <c r="AF927" s="152"/>
      <c r="AG927" s="152"/>
      <c r="AH927" s="362" t="s">
        <v>258</v>
      </c>
      <c r="AI927" s="360"/>
      <c r="AJ927" s="360"/>
      <c r="AK927" s="360"/>
      <c r="AL927" s="360" t="s">
        <v>21</v>
      </c>
      <c r="AM927" s="360"/>
      <c r="AN927" s="360"/>
      <c r="AO927" s="364"/>
      <c r="AP927" s="365" t="s">
        <v>297</v>
      </c>
      <c r="AQ927" s="365"/>
      <c r="AR927" s="365"/>
      <c r="AS927" s="365"/>
      <c r="AT927" s="365"/>
      <c r="AU927" s="365"/>
      <c r="AV927" s="365"/>
      <c r="AW927" s="365"/>
      <c r="AX927" s="365"/>
      <c r="AY927" s="34">
        <f t="shared" ref="AY927:AY928" si="25">$AY$925</f>
        <v>0</v>
      </c>
    </row>
    <row r="928" spans="1:51" ht="26.25" customHeight="1" x14ac:dyDescent="0.15">
      <c r="A928" s="1054">
        <v>1</v>
      </c>
      <c r="B928" s="1054">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5"/>
      <c r="AD928" s="1055"/>
      <c r="AE928" s="1055"/>
      <c r="AF928" s="1055"/>
      <c r="AG928" s="1055"/>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4">
        <v>2</v>
      </c>
      <c r="B929" s="1054">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5"/>
      <c r="AD929" s="1055"/>
      <c r="AE929" s="1055"/>
      <c r="AF929" s="1055"/>
      <c r="AG929" s="1055"/>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4">
        <v>3</v>
      </c>
      <c r="B930" s="1054">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5"/>
      <c r="AD930" s="1055"/>
      <c r="AE930" s="1055"/>
      <c r="AF930" s="1055"/>
      <c r="AG930" s="1055"/>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4">
        <v>4</v>
      </c>
      <c r="B931" s="1054">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5"/>
      <c r="AD931" s="1055"/>
      <c r="AE931" s="1055"/>
      <c r="AF931" s="1055"/>
      <c r="AG931" s="1055"/>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4">
        <v>5</v>
      </c>
      <c r="B932" s="1054">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5"/>
      <c r="AD932" s="1055"/>
      <c r="AE932" s="1055"/>
      <c r="AF932" s="1055"/>
      <c r="AG932" s="1055"/>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4">
        <v>6</v>
      </c>
      <c r="B933" s="1054">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5"/>
      <c r="AD933" s="1055"/>
      <c r="AE933" s="1055"/>
      <c r="AF933" s="1055"/>
      <c r="AG933" s="1055"/>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4">
        <v>7</v>
      </c>
      <c r="B934" s="1054">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5"/>
      <c r="AD934" s="1055"/>
      <c r="AE934" s="1055"/>
      <c r="AF934" s="1055"/>
      <c r="AG934" s="1055"/>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4">
        <v>8</v>
      </c>
      <c r="B935" s="1054">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5"/>
      <c r="AD935" s="1055"/>
      <c r="AE935" s="1055"/>
      <c r="AF935" s="1055"/>
      <c r="AG935" s="1055"/>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4">
        <v>9</v>
      </c>
      <c r="B936" s="1054">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5"/>
      <c r="AD936" s="1055"/>
      <c r="AE936" s="1055"/>
      <c r="AF936" s="1055"/>
      <c r="AG936" s="1055"/>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4">
        <v>10</v>
      </c>
      <c r="B937" s="1054">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5"/>
      <c r="AD937" s="1055"/>
      <c r="AE937" s="1055"/>
      <c r="AF937" s="1055"/>
      <c r="AG937" s="1055"/>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4">
        <v>11</v>
      </c>
      <c r="B938" s="1054">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5"/>
      <c r="AD938" s="1055"/>
      <c r="AE938" s="1055"/>
      <c r="AF938" s="1055"/>
      <c r="AG938" s="1055"/>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4">
        <v>12</v>
      </c>
      <c r="B939" s="1054">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5"/>
      <c r="AD939" s="1055"/>
      <c r="AE939" s="1055"/>
      <c r="AF939" s="1055"/>
      <c r="AG939" s="1055"/>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4">
        <v>13</v>
      </c>
      <c r="B940" s="1054">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5"/>
      <c r="AD940" s="1055"/>
      <c r="AE940" s="1055"/>
      <c r="AF940" s="1055"/>
      <c r="AG940" s="1055"/>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4">
        <v>14</v>
      </c>
      <c r="B941" s="1054">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5"/>
      <c r="AD941" s="1055"/>
      <c r="AE941" s="1055"/>
      <c r="AF941" s="1055"/>
      <c r="AG941" s="1055"/>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4">
        <v>15</v>
      </c>
      <c r="B942" s="1054">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5"/>
      <c r="AD942" s="1055"/>
      <c r="AE942" s="1055"/>
      <c r="AF942" s="1055"/>
      <c r="AG942" s="1055"/>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4">
        <v>16</v>
      </c>
      <c r="B943" s="1054">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5"/>
      <c r="AD943" s="1055"/>
      <c r="AE943" s="1055"/>
      <c r="AF943" s="1055"/>
      <c r="AG943" s="1055"/>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4">
        <v>17</v>
      </c>
      <c r="B944" s="1054">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5"/>
      <c r="AD944" s="1055"/>
      <c r="AE944" s="1055"/>
      <c r="AF944" s="1055"/>
      <c r="AG944" s="1055"/>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4">
        <v>18</v>
      </c>
      <c r="B945" s="1054">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5"/>
      <c r="AD945" s="1055"/>
      <c r="AE945" s="1055"/>
      <c r="AF945" s="1055"/>
      <c r="AG945" s="1055"/>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4">
        <v>19</v>
      </c>
      <c r="B946" s="1054">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5"/>
      <c r="AD946" s="1055"/>
      <c r="AE946" s="1055"/>
      <c r="AF946" s="1055"/>
      <c r="AG946" s="1055"/>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4">
        <v>20</v>
      </c>
      <c r="B947" s="1054">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5"/>
      <c r="AD947" s="1055"/>
      <c r="AE947" s="1055"/>
      <c r="AF947" s="1055"/>
      <c r="AG947" s="1055"/>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4">
        <v>21</v>
      </c>
      <c r="B948" s="1054">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5"/>
      <c r="AD948" s="1055"/>
      <c r="AE948" s="1055"/>
      <c r="AF948" s="1055"/>
      <c r="AG948" s="1055"/>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4">
        <v>22</v>
      </c>
      <c r="B949" s="1054">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5"/>
      <c r="AD949" s="1055"/>
      <c r="AE949" s="1055"/>
      <c r="AF949" s="1055"/>
      <c r="AG949" s="1055"/>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4">
        <v>23</v>
      </c>
      <c r="B950" s="1054">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5"/>
      <c r="AD950" s="1055"/>
      <c r="AE950" s="1055"/>
      <c r="AF950" s="1055"/>
      <c r="AG950" s="1055"/>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4">
        <v>24</v>
      </c>
      <c r="B951" s="1054">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5"/>
      <c r="AD951" s="1055"/>
      <c r="AE951" s="1055"/>
      <c r="AF951" s="1055"/>
      <c r="AG951" s="1055"/>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4">
        <v>25</v>
      </c>
      <c r="B952" s="1054">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5"/>
      <c r="AD952" s="1055"/>
      <c r="AE952" s="1055"/>
      <c r="AF952" s="1055"/>
      <c r="AG952" s="1055"/>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4">
        <v>26</v>
      </c>
      <c r="B953" s="1054">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5"/>
      <c r="AD953" s="1055"/>
      <c r="AE953" s="1055"/>
      <c r="AF953" s="1055"/>
      <c r="AG953" s="1055"/>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4">
        <v>27</v>
      </c>
      <c r="B954" s="1054">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5"/>
      <c r="AD954" s="1055"/>
      <c r="AE954" s="1055"/>
      <c r="AF954" s="1055"/>
      <c r="AG954" s="1055"/>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4">
        <v>28</v>
      </c>
      <c r="B955" s="1054">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5"/>
      <c r="AD955" s="1055"/>
      <c r="AE955" s="1055"/>
      <c r="AF955" s="1055"/>
      <c r="AG955" s="1055"/>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4">
        <v>29</v>
      </c>
      <c r="B956" s="1054">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5"/>
      <c r="AD956" s="1055"/>
      <c r="AE956" s="1055"/>
      <c r="AF956" s="1055"/>
      <c r="AG956" s="1055"/>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4">
        <v>30</v>
      </c>
      <c r="B957" s="1054">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5"/>
      <c r="AD957" s="1055"/>
      <c r="AE957" s="1055"/>
      <c r="AF957" s="1055"/>
      <c r="AG957" s="1055"/>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296</v>
      </c>
      <c r="K960" s="361"/>
      <c r="L960" s="361"/>
      <c r="M960" s="361"/>
      <c r="N960" s="361"/>
      <c r="O960" s="361"/>
      <c r="P960" s="247" t="s">
        <v>27</v>
      </c>
      <c r="Q960" s="247"/>
      <c r="R960" s="247"/>
      <c r="S960" s="247"/>
      <c r="T960" s="247"/>
      <c r="U960" s="247"/>
      <c r="V960" s="247"/>
      <c r="W960" s="247"/>
      <c r="X960" s="247"/>
      <c r="Y960" s="362" t="s">
        <v>348</v>
      </c>
      <c r="Z960" s="363"/>
      <c r="AA960" s="363"/>
      <c r="AB960" s="363"/>
      <c r="AC960" s="152" t="s">
        <v>333</v>
      </c>
      <c r="AD960" s="152"/>
      <c r="AE960" s="152"/>
      <c r="AF960" s="152"/>
      <c r="AG960" s="152"/>
      <c r="AH960" s="362" t="s">
        <v>258</v>
      </c>
      <c r="AI960" s="360"/>
      <c r="AJ960" s="360"/>
      <c r="AK960" s="360"/>
      <c r="AL960" s="360" t="s">
        <v>21</v>
      </c>
      <c r="AM960" s="360"/>
      <c r="AN960" s="360"/>
      <c r="AO960" s="364"/>
      <c r="AP960" s="365" t="s">
        <v>297</v>
      </c>
      <c r="AQ960" s="365"/>
      <c r="AR960" s="365"/>
      <c r="AS960" s="365"/>
      <c r="AT960" s="365"/>
      <c r="AU960" s="365"/>
      <c r="AV960" s="365"/>
      <c r="AW960" s="365"/>
      <c r="AX960" s="365"/>
      <c r="AY960" s="34">
        <f t="shared" ref="AY960:AY961" si="26">$AY$958</f>
        <v>0</v>
      </c>
    </row>
    <row r="961" spans="1:51" ht="26.25" customHeight="1" x14ac:dyDescent="0.15">
      <c r="A961" s="1054">
        <v>1</v>
      </c>
      <c r="B961" s="1054">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5"/>
      <c r="AD961" s="1055"/>
      <c r="AE961" s="1055"/>
      <c r="AF961" s="1055"/>
      <c r="AG961" s="1055"/>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4">
        <v>2</v>
      </c>
      <c r="B962" s="1054">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5"/>
      <c r="AD962" s="1055"/>
      <c r="AE962" s="1055"/>
      <c r="AF962" s="1055"/>
      <c r="AG962" s="1055"/>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4">
        <v>3</v>
      </c>
      <c r="B963" s="1054">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5"/>
      <c r="AD963" s="1055"/>
      <c r="AE963" s="1055"/>
      <c r="AF963" s="1055"/>
      <c r="AG963" s="1055"/>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4">
        <v>4</v>
      </c>
      <c r="B964" s="1054">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5"/>
      <c r="AD964" s="1055"/>
      <c r="AE964" s="1055"/>
      <c r="AF964" s="1055"/>
      <c r="AG964" s="1055"/>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4">
        <v>5</v>
      </c>
      <c r="B965" s="1054">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5"/>
      <c r="AD965" s="1055"/>
      <c r="AE965" s="1055"/>
      <c r="AF965" s="1055"/>
      <c r="AG965" s="1055"/>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4">
        <v>6</v>
      </c>
      <c r="B966" s="1054">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5"/>
      <c r="AD966" s="1055"/>
      <c r="AE966" s="1055"/>
      <c r="AF966" s="1055"/>
      <c r="AG966" s="1055"/>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4">
        <v>7</v>
      </c>
      <c r="B967" s="1054">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5"/>
      <c r="AD967" s="1055"/>
      <c r="AE967" s="1055"/>
      <c r="AF967" s="1055"/>
      <c r="AG967" s="1055"/>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4">
        <v>8</v>
      </c>
      <c r="B968" s="1054">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5"/>
      <c r="AD968" s="1055"/>
      <c r="AE968" s="1055"/>
      <c r="AF968" s="1055"/>
      <c r="AG968" s="1055"/>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4">
        <v>9</v>
      </c>
      <c r="B969" s="1054">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5"/>
      <c r="AD969" s="1055"/>
      <c r="AE969" s="1055"/>
      <c r="AF969" s="1055"/>
      <c r="AG969" s="1055"/>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4">
        <v>10</v>
      </c>
      <c r="B970" s="1054">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5"/>
      <c r="AD970" s="1055"/>
      <c r="AE970" s="1055"/>
      <c r="AF970" s="1055"/>
      <c r="AG970" s="1055"/>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4">
        <v>11</v>
      </c>
      <c r="B971" s="1054">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5"/>
      <c r="AD971" s="1055"/>
      <c r="AE971" s="1055"/>
      <c r="AF971" s="1055"/>
      <c r="AG971" s="1055"/>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4">
        <v>12</v>
      </c>
      <c r="B972" s="1054">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5"/>
      <c r="AD972" s="1055"/>
      <c r="AE972" s="1055"/>
      <c r="AF972" s="1055"/>
      <c r="AG972" s="1055"/>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4">
        <v>13</v>
      </c>
      <c r="B973" s="1054">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5"/>
      <c r="AD973" s="1055"/>
      <c r="AE973" s="1055"/>
      <c r="AF973" s="1055"/>
      <c r="AG973" s="1055"/>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4">
        <v>14</v>
      </c>
      <c r="B974" s="1054">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5"/>
      <c r="AD974" s="1055"/>
      <c r="AE974" s="1055"/>
      <c r="AF974" s="1055"/>
      <c r="AG974" s="1055"/>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4">
        <v>15</v>
      </c>
      <c r="B975" s="1054">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5"/>
      <c r="AD975" s="1055"/>
      <c r="AE975" s="1055"/>
      <c r="AF975" s="1055"/>
      <c r="AG975" s="1055"/>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4">
        <v>16</v>
      </c>
      <c r="B976" s="1054">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5"/>
      <c r="AD976" s="1055"/>
      <c r="AE976" s="1055"/>
      <c r="AF976" s="1055"/>
      <c r="AG976" s="1055"/>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4">
        <v>17</v>
      </c>
      <c r="B977" s="1054">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5"/>
      <c r="AD977" s="1055"/>
      <c r="AE977" s="1055"/>
      <c r="AF977" s="1055"/>
      <c r="AG977" s="1055"/>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4">
        <v>18</v>
      </c>
      <c r="B978" s="1054">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5"/>
      <c r="AD978" s="1055"/>
      <c r="AE978" s="1055"/>
      <c r="AF978" s="1055"/>
      <c r="AG978" s="1055"/>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4">
        <v>19</v>
      </c>
      <c r="B979" s="1054">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5"/>
      <c r="AD979" s="1055"/>
      <c r="AE979" s="1055"/>
      <c r="AF979" s="1055"/>
      <c r="AG979" s="1055"/>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4">
        <v>20</v>
      </c>
      <c r="B980" s="1054">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5"/>
      <c r="AD980" s="1055"/>
      <c r="AE980" s="1055"/>
      <c r="AF980" s="1055"/>
      <c r="AG980" s="1055"/>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4">
        <v>21</v>
      </c>
      <c r="B981" s="1054">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5"/>
      <c r="AD981" s="1055"/>
      <c r="AE981" s="1055"/>
      <c r="AF981" s="1055"/>
      <c r="AG981" s="1055"/>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4">
        <v>22</v>
      </c>
      <c r="B982" s="1054">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5"/>
      <c r="AD982" s="1055"/>
      <c r="AE982" s="1055"/>
      <c r="AF982" s="1055"/>
      <c r="AG982" s="1055"/>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4">
        <v>23</v>
      </c>
      <c r="B983" s="1054">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5"/>
      <c r="AD983" s="1055"/>
      <c r="AE983" s="1055"/>
      <c r="AF983" s="1055"/>
      <c r="AG983" s="1055"/>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4">
        <v>24</v>
      </c>
      <c r="B984" s="1054">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5"/>
      <c r="AD984" s="1055"/>
      <c r="AE984" s="1055"/>
      <c r="AF984" s="1055"/>
      <c r="AG984" s="1055"/>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4">
        <v>25</v>
      </c>
      <c r="B985" s="1054">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5"/>
      <c r="AD985" s="1055"/>
      <c r="AE985" s="1055"/>
      <c r="AF985" s="1055"/>
      <c r="AG985" s="1055"/>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4">
        <v>26</v>
      </c>
      <c r="B986" s="1054">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5"/>
      <c r="AD986" s="1055"/>
      <c r="AE986" s="1055"/>
      <c r="AF986" s="1055"/>
      <c r="AG986" s="1055"/>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4">
        <v>27</v>
      </c>
      <c r="B987" s="1054">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5"/>
      <c r="AD987" s="1055"/>
      <c r="AE987" s="1055"/>
      <c r="AF987" s="1055"/>
      <c r="AG987" s="1055"/>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4">
        <v>28</v>
      </c>
      <c r="B988" s="1054">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5"/>
      <c r="AD988" s="1055"/>
      <c r="AE988" s="1055"/>
      <c r="AF988" s="1055"/>
      <c r="AG988" s="1055"/>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4">
        <v>29</v>
      </c>
      <c r="B989" s="1054">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5"/>
      <c r="AD989" s="1055"/>
      <c r="AE989" s="1055"/>
      <c r="AF989" s="1055"/>
      <c r="AG989" s="1055"/>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4">
        <v>30</v>
      </c>
      <c r="B990" s="1054">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5"/>
      <c r="AD990" s="1055"/>
      <c r="AE990" s="1055"/>
      <c r="AF990" s="1055"/>
      <c r="AG990" s="1055"/>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296</v>
      </c>
      <c r="K993" s="361"/>
      <c r="L993" s="361"/>
      <c r="M993" s="361"/>
      <c r="N993" s="361"/>
      <c r="O993" s="361"/>
      <c r="P993" s="247" t="s">
        <v>27</v>
      </c>
      <c r="Q993" s="247"/>
      <c r="R993" s="247"/>
      <c r="S993" s="247"/>
      <c r="T993" s="247"/>
      <c r="U993" s="247"/>
      <c r="V993" s="247"/>
      <c r="W993" s="247"/>
      <c r="X993" s="247"/>
      <c r="Y993" s="362" t="s">
        <v>348</v>
      </c>
      <c r="Z993" s="363"/>
      <c r="AA993" s="363"/>
      <c r="AB993" s="363"/>
      <c r="AC993" s="152" t="s">
        <v>333</v>
      </c>
      <c r="AD993" s="152"/>
      <c r="AE993" s="152"/>
      <c r="AF993" s="152"/>
      <c r="AG993" s="152"/>
      <c r="AH993" s="362" t="s">
        <v>258</v>
      </c>
      <c r="AI993" s="360"/>
      <c r="AJ993" s="360"/>
      <c r="AK993" s="360"/>
      <c r="AL993" s="360" t="s">
        <v>21</v>
      </c>
      <c r="AM993" s="360"/>
      <c r="AN993" s="360"/>
      <c r="AO993" s="364"/>
      <c r="AP993" s="365" t="s">
        <v>297</v>
      </c>
      <c r="AQ993" s="365"/>
      <c r="AR993" s="365"/>
      <c r="AS993" s="365"/>
      <c r="AT993" s="365"/>
      <c r="AU993" s="365"/>
      <c r="AV993" s="365"/>
      <c r="AW993" s="365"/>
      <c r="AX993" s="365"/>
      <c r="AY993" s="34">
        <f t="shared" ref="AY993:AY994" si="27">$AY$991</f>
        <v>0</v>
      </c>
    </row>
    <row r="994" spans="1:51" ht="26.25" customHeight="1" x14ac:dyDescent="0.15">
      <c r="A994" s="1054">
        <v>1</v>
      </c>
      <c r="B994" s="1054">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5"/>
      <c r="AD994" s="1055"/>
      <c r="AE994" s="1055"/>
      <c r="AF994" s="1055"/>
      <c r="AG994" s="1055"/>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4">
        <v>2</v>
      </c>
      <c r="B995" s="1054">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5"/>
      <c r="AD995" s="1055"/>
      <c r="AE995" s="1055"/>
      <c r="AF995" s="1055"/>
      <c r="AG995" s="1055"/>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4">
        <v>3</v>
      </c>
      <c r="B996" s="1054">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5"/>
      <c r="AD996" s="1055"/>
      <c r="AE996" s="1055"/>
      <c r="AF996" s="1055"/>
      <c r="AG996" s="1055"/>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4">
        <v>4</v>
      </c>
      <c r="B997" s="1054">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5"/>
      <c r="AD997" s="1055"/>
      <c r="AE997" s="1055"/>
      <c r="AF997" s="1055"/>
      <c r="AG997" s="1055"/>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4">
        <v>5</v>
      </c>
      <c r="B998" s="1054">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5"/>
      <c r="AD998" s="1055"/>
      <c r="AE998" s="1055"/>
      <c r="AF998" s="1055"/>
      <c r="AG998" s="1055"/>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4">
        <v>6</v>
      </c>
      <c r="B999" s="1054">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5"/>
      <c r="AD999" s="1055"/>
      <c r="AE999" s="1055"/>
      <c r="AF999" s="1055"/>
      <c r="AG999" s="1055"/>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4">
        <v>7</v>
      </c>
      <c r="B1000" s="1054">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5"/>
      <c r="AD1000" s="1055"/>
      <c r="AE1000" s="1055"/>
      <c r="AF1000" s="1055"/>
      <c r="AG1000" s="1055"/>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4">
        <v>8</v>
      </c>
      <c r="B1001" s="1054">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5"/>
      <c r="AD1001" s="1055"/>
      <c r="AE1001" s="1055"/>
      <c r="AF1001" s="1055"/>
      <c r="AG1001" s="1055"/>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4">
        <v>9</v>
      </c>
      <c r="B1002" s="1054">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5"/>
      <c r="AD1002" s="1055"/>
      <c r="AE1002" s="1055"/>
      <c r="AF1002" s="1055"/>
      <c r="AG1002" s="1055"/>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4">
        <v>10</v>
      </c>
      <c r="B1003" s="1054">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5"/>
      <c r="AD1003" s="1055"/>
      <c r="AE1003" s="1055"/>
      <c r="AF1003" s="1055"/>
      <c r="AG1003" s="1055"/>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4">
        <v>11</v>
      </c>
      <c r="B1004" s="1054">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5"/>
      <c r="AD1004" s="1055"/>
      <c r="AE1004" s="1055"/>
      <c r="AF1004" s="1055"/>
      <c r="AG1004" s="1055"/>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4">
        <v>12</v>
      </c>
      <c r="B1005" s="1054">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5"/>
      <c r="AD1005" s="1055"/>
      <c r="AE1005" s="1055"/>
      <c r="AF1005" s="1055"/>
      <c r="AG1005" s="1055"/>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4">
        <v>13</v>
      </c>
      <c r="B1006" s="1054">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5"/>
      <c r="AD1006" s="1055"/>
      <c r="AE1006" s="1055"/>
      <c r="AF1006" s="1055"/>
      <c r="AG1006" s="1055"/>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4">
        <v>14</v>
      </c>
      <c r="B1007" s="1054">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5"/>
      <c r="AD1007" s="1055"/>
      <c r="AE1007" s="1055"/>
      <c r="AF1007" s="1055"/>
      <c r="AG1007" s="1055"/>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4">
        <v>15</v>
      </c>
      <c r="B1008" s="1054">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5"/>
      <c r="AD1008" s="1055"/>
      <c r="AE1008" s="1055"/>
      <c r="AF1008" s="1055"/>
      <c r="AG1008" s="1055"/>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4">
        <v>16</v>
      </c>
      <c r="B1009" s="1054">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5"/>
      <c r="AD1009" s="1055"/>
      <c r="AE1009" s="1055"/>
      <c r="AF1009" s="1055"/>
      <c r="AG1009" s="1055"/>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4">
        <v>17</v>
      </c>
      <c r="B1010" s="1054">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5"/>
      <c r="AD1010" s="1055"/>
      <c r="AE1010" s="1055"/>
      <c r="AF1010" s="1055"/>
      <c r="AG1010" s="1055"/>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4">
        <v>18</v>
      </c>
      <c r="B1011" s="1054">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5"/>
      <c r="AD1011" s="1055"/>
      <c r="AE1011" s="1055"/>
      <c r="AF1011" s="1055"/>
      <c r="AG1011" s="1055"/>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4">
        <v>19</v>
      </c>
      <c r="B1012" s="1054">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5"/>
      <c r="AD1012" s="1055"/>
      <c r="AE1012" s="1055"/>
      <c r="AF1012" s="1055"/>
      <c r="AG1012" s="1055"/>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4">
        <v>20</v>
      </c>
      <c r="B1013" s="1054">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5"/>
      <c r="AD1013" s="1055"/>
      <c r="AE1013" s="1055"/>
      <c r="AF1013" s="1055"/>
      <c r="AG1013" s="1055"/>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4">
        <v>21</v>
      </c>
      <c r="B1014" s="1054">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5"/>
      <c r="AD1014" s="1055"/>
      <c r="AE1014" s="1055"/>
      <c r="AF1014" s="1055"/>
      <c r="AG1014" s="1055"/>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4">
        <v>22</v>
      </c>
      <c r="B1015" s="1054">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5"/>
      <c r="AD1015" s="1055"/>
      <c r="AE1015" s="1055"/>
      <c r="AF1015" s="1055"/>
      <c r="AG1015" s="1055"/>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4">
        <v>23</v>
      </c>
      <c r="B1016" s="1054">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5"/>
      <c r="AD1016" s="1055"/>
      <c r="AE1016" s="1055"/>
      <c r="AF1016" s="1055"/>
      <c r="AG1016" s="1055"/>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4">
        <v>24</v>
      </c>
      <c r="B1017" s="1054">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5"/>
      <c r="AD1017" s="1055"/>
      <c r="AE1017" s="1055"/>
      <c r="AF1017" s="1055"/>
      <c r="AG1017" s="1055"/>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4">
        <v>25</v>
      </c>
      <c r="B1018" s="1054">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5"/>
      <c r="AD1018" s="1055"/>
      <c r="AE1018" s="1055"/>
      <c r="AF1018" s="1055"/>
      <c r="AG1018" s="1055"/>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4">
        <v>26</v>
      </c>
      <c r="B1019" s="1054">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5"/>
      <c r="AD1019" s="1055"/>
      <c r="AE1019" s="1055"/>
      <c r="AF1019" s="1055"/>
      <c r="AG1019" s="1055"/>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4">
        <v>27</v>
      </c>
      <c r="B1020" s="1054">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5"/>
      <c r="AD1020" s="1055"/>
      <c r="AE1020" s="1055"/>
      <c r="AF1020" s="1055"/>
      <c r="AG1020" s="1055"/>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4">
        <v>28</v>
      </c>
      <c r="B1021" s="1054">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5"/>
      <c r="AD1021" s="1055"/>
      <c r="AE1021" s="1055"/>
      <c r="AF1021" s="1055"/>
      <c r="AG1021" s="1055"/>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4">
        <v>29</v>
      </c>
      <c r="B1022" s="1054">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5"/>
      <c r="AD1022" s="1055"/>
      <c r="AE1022" s="1055"/>
      <c r="AF1022" s="1055"/>
      <c r="AG1022" s="1055"/>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4">
        <v>30</v>
      </c>
      <c r="B1023" s="1054">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5"/>
      <c r="AD1023" s="1055"/>
      <c r="AE1023" s="1055"/>
      <c r="AF1023" s="1055"/>
      <c r="AG1023" s="1055"/>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296</v>
      </c>
      <c r="K1026" s="361"/>
      <c r="L1026" s="361"/>
      <c r="M1026" s="361"/>
      <c r="N1026" s="361"/>
      <c r="O1026" s="361"/>
      <c r="P1026" s="247" t="s">
        <v>27</v>
      </c>
      <c r="Q1026" s="247"/>
      <c r="R1026" s="247"/>
      <c r="S1026" s="247"/>
      <c r="T1026" s="247"/>
      <c r="U1026" s="247"/>
      <c r="V1026" s="247"/>
      <c r="W1026" s="247"/>
      <c r="X1026" s="247"/>
      <c r="Y1026" s="362" t="s">
        <v>348</v>
      </c>
      <c r="Z1026" s="363"/>
      <c r="AA1026" s="363"/>
      <c r="AB1026" s="363"/>
      <c r="AC1026" s="152" t="s">
        <v>333</v>
      </c>
      <c r="AD1026" s="152"/>
      <c r="AE1026" s="152"/>
      <c r="AF1026" s="152"/>
      <c r="AG1026" s="152"/>
      <c r="AH1026" s="362" t="s">
        <v>258</v>
      </c>
      <c r="AI1026" s="360"/>
      <c r="AJ1026" s="360"/>
      <c r="AK1026" s="360"/>
      <c r="AL1026" s="360" t="s">
        <v>21</v>
      </c>
      <c r="AM1026" s="360"/>
      <c r="AN1026" s="360"/>
      <c r="AO1026" s="364"/>
      <c r="AP1026" s="365" t="s">
        <v>297</v>
      </c>
      <c r="AQ1026" s="365"/>
      <c r="AR1026" s="365"/>
      <c r="AS1026" s="365"/>
      <c r="AT1026" s="365"/>
      <c r="AU1026" s="365"/>
      <c r="AV1026" s="365"/>
      <c r="AW1026" s="365"/>
      <c r="AX1026" s="365"/>
      <c r="AY1026" s="34">
        <f t="shared" ref="AY1026:AY1027" si="28">$AY$1024</f>
        <v>0</v>
      </c>
    </row>
    <row r="1027" spans="1:51" ht="26.25" customHeight="1" x14ac:dyDescent="0.15">
      <c r="A1027" s="1054">
        <v>1</v>
      </c>
      <c r="B1027" s="1054">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5"/>
      <c r="AD1027" s="1055"/>
      <c r="AE1027" s="1055"/>
      <c r="AF1027" s="1055"/>
      <c r="AG1027" s="1055"/>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4">
        <v>2</v>
      </c>
      <c r="B1028" s="1054">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5"/>
      <c r="AD1028" s="1055"/>
      <c r="AE1028" s="1055"/>
      <c r="AF1028" s="1055"/>
      <c r="AG1028" s="1055"/>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4">
        <v>3</v>
      </c>
      <c r="B1029" s="1054">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5"/>
      <c r="AD1029" s="1055"/>
      <c r="AE1029" s="1055"/>
      <c r="AF1029" s="1055"/>
      <c r="AG1029" s="1055"/>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4">
        <v>4</v>
      </c>
      <c r="B1030" s="1054">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5"/>
      <c r="AD1030" s="1055"/>
      <c r="AE1030" s="1055"/>
      <c r="AF1030" s="1055"/>
      <c r="AG1030" s="1055"/>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4">
        <v>5</v>
      </c>
      <c r="B1031" s="1054">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5"/>
      <c r="AD1031" s="1055"/>
      <c r="AE1031" s="1055"/>
      <c r="AF1031" s="1055"/>
      <c r="AG1031" s="1055"/>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4">
        <v>6</v>
      </c>
      <c r="B1032" s="1054">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5"/>
      <c r="AD1032" s="1055"/>
      <c r="AE1032" s="1055"/>
      <c r="AF1032" s="1055"/>
      <c r="AG1032" s="1055"/>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4">
        <v>7</v>
      </c>
      <c r="B1033" s="1054">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5"/>
      <c r="AD1033" s="1055"/>
      <c r="AE1033" s="1055"/>
      <c r="AF1033" s="1055"/>
      <c r="AG1033" s="1055"/>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4">
        <v>8</v>
      </c>
      <c r="B1034" s="1054">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5"/>
      <c r="AD1034" s="1055"/>
      <c r="AE1034" s="1055"/>
      <c r="AF1034" s="1055"/>
      <c r="AG1034" s="1055"/>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4">
        <v>9</v>
      </c>
      <c r="B1035" s="1054">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5"/>
      <c r="AD1035" s="1055"/>
      <c r="AE1035" s="1055"/>
      <c r="AF1035" s="1055"/>
      <c r="AG1035" s="1055"/>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4">
        <v>10</v>
      </c>
      <c r="B1036" s="1054">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5"/>
      <c r="AD1036" s="1055"/>
      <c r="AE1036" s="1055"/>
      <c r="AF1036" s="1055"/>
      <c r="AG1036" s="1055"/>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4">
        <v>11</v>
      </c>
      <c r="B1037" s="1054">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5"/>
      <c r="AD1037" s="1055"/>
      <c r="AE1037" s="1055"/>
      <c r="AF1037" s="1055"/>
      <c r="AG1037" s="1055"/>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4">
        <v>12</v>
      </c>
      <c r="B1038" s="1054">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5"/>
      <c r="AD1038" s="1055"/>
      <c r="AE1038" s="1055"/>
      <c r="AF1038" s="1055"/>
      <c r="AG1038" s="1055"/>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4">
        <v>13</v>
      </c>
      <c r="B1039" s="1054">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5"/>
      <c r="AD1039" s="1055"/>
      <c r="AE1039" s="1055"/>
      <c r="AF1039" s="1055"/>
      <c r="AG1039" s="1055"/>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4">
        <v>14</v>
      </c>
      <c r="B1040" s="1054">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5"/>
      <c r="AD1040" s="1055"/>
      <c r="AE1040" s="1055"/>
      <c r="AF1040" s="1055"/>
      <c r="AG1040" s="1055"/>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4">
        <v>15</v>
      </c>
      <c r="B1041" s="1054">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5"/>
      <c r="AD1041" s="1055"/>
      <c r="AE1041" s="1055"/>
      <c r="AF1041" s="1055"/>
      <c r="AG1041" s="1055"/>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4">
        <v>16</v>
      </c>
      <c r="B1042" s="1054">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5"/>
      <c r="AD1042" s="1055"/>
      <c r="AE1042" s="1055"/>
      <c r="AF1042" s="1055"/>
      <c r="AG1042" s="1055"/>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4">
        <v>17</v>
      </c>
      <c r="B1043" s="1054">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5"/>
      <c r="AD1043" s="1055"/>
      <c r="AE1043" s="1055"/>
      <c r="AF1043" s="1055"/>
      <c r="AG1043" s="1055"/>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4">
        <v>18</v>
      </c>
      <c r="B1044" s="1054">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5"/>
      <c r="AD1044" s="1055"/>
      <c r="AE1044" s="1055"/>
      <c r="AF1044" s="1055"/>
      <c r="AG1044" s="1055"/>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4">
        <v>19</v>
      </c>
      <c r="B1045" s="1054">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5"/>
      <c r="AD1045" s="1055"/>
      <c r="AE1045" s="1055"/>
      <c r="AF1045" s="1055"/>
      <c r="AG1045" s="1055"/>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4">
        <v>20</v>
      </c>
      <c r="B1046" s="1054">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5"/>
      <c r="AD1046" s="1055"/>
      <c r="AE1046" s="1055"/>
      <c r="AF1046" s="1055"/>
      <c r="AG1046" s="1055"/>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4">
        <v>21</v>
      </c>
      <c r="B1047" s="1054">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5"/>
      <c r="AD1047" s="1055"/>
      <c r="AE1047" s="1055"/>
      <c r="AF1047" s="1055"/>
      <c r="AG1047" s="1055"/>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4">
        <v>22</v>
      </c>
      <c r="B1048" s="1054">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5"/>
      <c r="AD1048" s="1055"/>
      <c r="AE1048" s="1055"/>
      <c r="AF1048" s="1055"/>
      <c r="AG1048" s="1055"/>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4">
        <v>23</v>
      </c>
      <c r="B1049" s="1054">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5"/>
      <c r="AD1049" s="1055"/>
      <c r="AE1049" s="1055"/>
      <c r="AF1049" s="1055"/>
      <c r="AG1049" s="1055"/>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4">
        <v>24</v>
      </c>
      <c r="B1050" s="1054">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5"/>
      <c r="AD1050" s="1055"/>
      <c r="AE1050" s="1055"/>
      <c r="AF1050" s="1055"/>
      <c r="AG1050" s="1055"/>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4">
        <v>25</v>
      </c>
      <c r="B1051" s="1054">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5"/>
      <c r="AD1051" s="1055"/>
      <c r="AE1051" s="1055"/>
      <c r="AF1051" s="1055"/>
      <c r="AG1051" s="1055"/>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4">
        <v>26</v>
      </c>
      <c r="B1052" s="1054">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5"/>
      <c r="AD1052" s="1055"/>
      <c r="AE1052" s="1055"/>
      <c r="AF1052" s="1055"/>
      <c r="AG1052" s="1055"/>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4">
        <v>27</v>
      </c>
      <c r="B1053" s="1054">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5"/>
      <c r="AD1053" s="1055"/>
      <c r="AE1053" s="1055"/>
      <c r="AF1053" s="1055"/>
      <c r="AG1053" s="1055"/>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4">
        <v>28</v>
      </c>
      <c r="B1054" s="1054">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5"/>
      <c r="AD1054" s="1055"/>
      <c r="AE1054" s="1055"/>
      <c r="AF1054" s="1055"/>
      <c r="AG1054" s="1055"/>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4">
        <v>29</v>
      </c>
      <c r="B1055" s="1054">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5"/>
      <c r="AD1055" s="1055"/>
      <c r="AE1055" s="1055"/>
      <c r="AF1055" s="1055"/>
      <c r="AG1055" s="1055"/>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4">
        <v>30</v>
      </c>
      <c r="B1056" s="1054">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5"/>
      <c r="AD1056" s="1055"/>
      <c r="AE1056" s="1055"/>
      <c r="AF1056" s="1055"/>
      <c r="AG1056" s="1055"/>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296</v>
      </c>
      <c r="K1059" s="361"/>
      <c r="L1059" s="361"/>
      <c r="M1059" s="361"/>
      <c r="N1059" s="361"/>
      <c r="O1059" s="361"/>
      <c r="P1059" s="247" t="s">
        <v>27</v>
      </c>
      <c r="Q1059" s="247"/>
      <c r="R1059" s="247"/>
      <c r="S1059" s="247"/>
      <c r="T1059" s="247"/>
      <c r="U1059" s="247"/>
      <c r="V1059" s="247"/>
      <c r="W1059" s="247"/>
      <c r="X1059" s="247"/>
      <c r="Y1059" s="362" t="s">
        <v>348</v>
      </c>
      <c r="Z1059" s="363"/>
      <c r="AA1059" s="363"/>
      <c r="AB1059" s="363"/>
      <c r="AC1059" s="152" t="s">
        <v>333</v>
      </c>
      <c r="AD1059" s="152"/>
      <c r="AE1059" s="152"/>
      <c r="AF1059" s="152"/>
      <c r="AG1059" s="152"/>
      <c r="AH1059" s="362" t="s">
        <v>258</v>
      </c>
      <c r="AI1059" s="360"/>
      <c r="AJ1059" s="360"/>
      <c r="AK1059" s="360"/>
      <c r="AL1059" s="360" t="s">
        <v>21</v>
      </c>
      <c r="AM1059" s="360"/>
      <c r="AN1059" s="360"/>
      <c r="AO1059" s="364"/>
      <c r="AP1059" s="365" t="s">
        <v>297</v>
      </c>
      <c r="AQ1059" s="365"/>
      <c r="AR1059" s="365"/>
      <c r="AS1059" s="365"/>
      <c r="AT1059" s="365"/>
      <c r="AU1059" s="365"/>
      <c r="AV1059" s="365"/>
      <c r="AW1059" s="365"/>
      <c r="AX1059" s="365"/>
      <c r="AY1059" s="34">
        <f t="shared" ref="AY1059:AY1060" si="29">$AY$1057</f>
        <v>0</v>
      </c>
    </row>
    <row r="1060" spans="1:51" ht="26.25" customHeight="1" x14ac:dyDescent="0.15">
      <c r="A1060" s="1054">
        <v>1</v>
      </c>
      <c r="B1060" s="1054">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5"/>
      <c r="AD1060" s="1055"/>
      <c r="AE1060" s="1055"/>
      <c r="AF1060" s="1055"/>
      <c r="AG1060" s="1055"/>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4">
        <v>2</v>
      </c>
      <c r="B1061" s="1054">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5"/>
      <c r="AD1061" s="1055"/>
      <c r="AE1061" s="1055"/>
      <c r="AF1061" s="1055"/>
      <c r="AG1061" s="1055"/>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4">
        <v>3</v>
      </c>
      <c r="B1062" s="1054">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5"/>
      <c r="AD1062" s="1055"/>
      <c r="AE1062" s="1055"/>
      <c r="AF1062" s="1055"/>
      <c r="AG1062" s="1055"/>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4">
        <v>4</v>
      </c>
      <c r="B1063" s="1054">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5"/>
      <c r="AD1063" s="1055"/>
      <c r="AE1063" s="1055"/>
      <c r="AF1063" s="1055"/>
      <c r="AG1063" s="1055"/>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4">
        <v>5</v>
      </c>
      <c r="B1064" s="1054">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5"/>
      <c r="AD1064" s="1055"/>
      <c r="AE1064" s="1055"/>
      <c r="AF1064" s="1055"/>
      <c r="AG1064" s="1055"/>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4">
        <v>6</v>
      </c>
      <c r="B1065" s="1054">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5"/>
      <c r="AD1065" s="1055"/>
      <c r="AE1065" s="1055"/>
      <c r="AF1065" s="1055"/>
      <c r="AG1065" s="1055"/>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4">
        <v>7</v>
      </c>
      <c r="B1066" s="1054">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5"/>
      <c r="AD1066" s="1055"/>
      <c r="AE1066" s="1055"/>
      <c r="AF1066" s="1055"/>
      <c r="AG1066" s="1055"/>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4">
        <v>8</v>
      </c>
      <c r="B1067" s="1054">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5"/>
      <c r="AD1067" s="1055"/>
      <c r="AE1067" s="1055"/>
      <c r="AF1067" s="1055"/>
      <c r="AG1067" s="1055"/>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4">
        <v>9</v>
      </c>
      <c r="B1068" s="1054">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5"/>
      <c r="AD1068" s="1055"/>
      <c r="AE1068" s="1055"/>
      <c r="AF1068" s="1055"/>
      <c r="AG1068" s="1055"/>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4">
        <v>10</v>
      </c>
      <c r="B1069" s="1054">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5"/>
      <c r="AD1069" s="1055"/>
      <c r="AE1069" s="1055"/>
      <c r="AF1069" s="1055"/>
      <c r="AG1069" s="1055"/>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4">
        <v>11</v>
      </c>
      <c r="B1070" s="1054">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5"/>
      <c r="AD1070" s="1055"/>
      <c r="AE1070" s="1055"/>
      <c r="AF1070" s="1055"/>
      <c r="AG1070" s="1055"/>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4">
        <v>12</v>
      </c>
      <c r="B1071" s="1054">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5"/>
      <c r="AD1071" s="1055"/>
      <c r="AE1071" s="1055"/>
      <c r="AF1071" s="1055"/>
      <c r="AG1071" s="1055"/>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4">
        <v>13</v>
      </c>
      <c r="B1072" s="1054">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5"/>
      <c r="AD1072" s="1055"/>
      <c r="AE1072" s="1055"/>
      <c r="AF1072" s="1055"/>
      <c r="AG1072" s="1055"/>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4">
        <v>14</v>
      </c>
      <c r="B1073" s="1054">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5"/>
      <c r="AD1073" s="1055"/>
      <c r="AE1073" s="1055"/>
      <c r="AF1073" s="1055"/>
      <c r="AG1073" s="1055"/>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4">
        <v>15</v>
      </c>
      <c r="B1074" s="1054">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5"/>
      <c r="AD1074" s="1055"/>
      <c r="AE1074" s="1055"/>
      <c r="AF1074" s="1055"/>
      <c r="AG1074" s="1055"/>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4">
        <v>16</v>
      </c>
      <c r="B1075" s="1054">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5"/>
      <c r="AD1075" s="1055"/>
      <c r="AE1075" s="1055"/>
      <c r="AF1075" s="1055"/>
      <c r="AG1075" s="1055"/>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4">
        <v>17</v>
      </c>
      <c r="B1076" s="1054">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5"/>
      <c r="AD1076" s="1055"/>
      <c r="AE1076" s="1055"/>
      <c r="AF1076" s="1055"/>
      <c r="AG1076" s="1055"/>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4">
        <v>18</v>
      </c>
      <c r="B1077" s="1054">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5"/>
      <c r="AD1077" s="1055"/>
      <c r="AE1077" s="1055"/>
      <c r="AF1077" s="1055"/>
      <c r="AG1077" s="1055"/>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4">
        <v>19</v>
      </c>
      <c r="B1078" s="1054">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5"/>
      <c r="AD1078" s="1055"/>
      <c r="AE1078" s="1055"/>
      <c r="AF1078" s="1055"/>
      <c r="AG1078" s="1055"/>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4">
        <v>20</v>
      </c>
      <c r="B1079" s="1054">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5"/>
      <c r="AD1079" s="1055"/>
      <c r="AE1079" s="1055"/>
      <c r="AF1079" s="1055"/>
      <c r="AG1079" s="1055"/>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4">
        <v>21</v>
      </c>
      <c r="B1080" s="1054">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5"/>
      <c r="AD1080" s="1055"/>
      <c r="AE1080" s="1055"/>
      <c r="AF1080" s="1055"/>
      <c r="AG1080" s="1055"/>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4">
        <v>22</v>
      </c>
      <c r="B1081" s="1054">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5"/>
      <c r="AD1081" s="1055"/>
      <c r="AE1081" s="1055"/>
      <c r="AF1081" s="1055"/>
      <c r="AG1081" s="1055"/>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4">
        <v>23</v>
      </c>
      <c r="B1082" s="1054">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5"/>
      <c r="AD1082" s="1055"/>
      <c r="AE1082" s="1055"/>
      <c r="AF1082" s="1055"/>
      <c r="AG1082" s="1055"/>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4">
        <v>24</v>
      </c>
      <c r="B1083" s="1054">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5"/>
      <c r="AD1083" s="1055"/>
      <c r="AE1083" s="1055"/>
      <c r="AF1083" s="1055"/>
      <c r="AG1083" s="1055"/>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4">
        <v>25</v>
      </c>
      <c r="B1084" s="1054">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5"/>
      <c r="AD1084" s="1055"/>
      <c r="AE1084" s="1055"/>
      <c r="AF1084" s="1055"/>
      <c r="AG1084" s="1055"/>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4">
        <v>26</v>
      </c>
      <c r="B1085" s="1054">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5"/>
      <c r="AD1085" s="1055"/>
      <c r="AE1085" s="1055"/>
      <c r="AF1085" s="1055"/>
      <c r="AG1085" s="1055"/>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4">
        <v>27</v>
      </c>
      <c r="B1086" s="1054">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5"/>
      <c r="AD1086" s="1055"/>
      <c r="AE1086" s="1055"/>
      <c r="AF1086" s="1055"/>
      <c r="AG1086" s="1055"/>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4">
        <v>28</v>
      </c>
      <c r="B1087" s="1054">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5"/>
      <c r="AD1087" s="1055"/>
      <c r="AE1087" s="1055"/>
      <c r="AF1087" s="1055"/>
      <c r="AG1087" s="1055"/>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4">
        <v>29</v>
      </c>
      <c r="B1088" s="1054">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5"/>
      <c r="AD1088" s="1055"/>
      <c r="AE1088" s="1055"/>
      <c r="AF1088" s="1055"/>
      <c r="AG1088" s="1055"/>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4">
        <v>30</v>
      </c>
      <c r="B1089" s="1054">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5"/>
      <c r="AD1089" s="1055"/>
      <c r="AE1089" s="1055"/>
      <c r="AF1089" s="1055"/>
      <c r="AG1089" s="1055"/>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296</v>
      </c>
      <c r="K1092" s="361"/>
      <c r="L1092" s="361"/>
      <c r="M1092" s="361"/>
      <c r="N1092" s="361"/>
      <c r="O1092" s="361"/>
      <c r="P1092" s="247" t="s">
        <v>27</v>
      </c>
      <c r="Q1092" s="247"/>
      <c r="R1092" s="247"/>
      <c r="S1092" s="247"/>
      <c r="T1092" s="247"/>
      <c r="U1092" s="247"/>
      <c r="V1092" s="247"/>
      <c r="W1092" s="247"/>
      <c r="X1092" s="247"/>
      <c r="Y1092" s="362" t="s">
        <v>348</v>
      </c>
      <c r="Z1092" s="363"/>
      <c r="AA1092" s="363"/>
      <c r="AB1092" s="363"/>
      <c r="AC1092" s="152" t="s">
        <v>333</v>
      </c>
      <c r="AD1092" s="152"/>
      <c r="AE1092" s="152"/>
      <c r="AF1092" s="152"/>
      <c r="AG1092" s="152"/>
      <c r="AH1092" s="362" t="s">
        <v>258</v>
      </c>
      <c r="AI1092" s="360"/>
      <c r="AJ1092" s="360"/>
      <c r="AK1092" s="360"/>
      <c r="AL1092" s="360" t="s">
        <v>21</v>
      </c>
      <c r="AM1092" s="360"/>
      <c r="AN1092" s="360"/>
      <c r="AO1092" s="364"/>
      <c r="AP1092" s="365" t="s">
        <v>297</v>
      </c>
      <c r="AQ1092" s="365"/>
      <c r="AR1092" s="365"/>
      <c r="AS1092" s="365"/>
      <c r="AT1092" s="365"/>
      <c r="AU1092" s="365"/>
      <c r="AV1092" s="365"/>
      <c r="AW1092" s="365"/>
      <c r="AX1092" s="365"/>
      <c r="AY1092">
        <f t="shared" ref="AY1092:AY1093" si="30">$AY$1090</f>
        <v>0</v>
      </c>
    </row>
    <row r="1093" spans="1:51" ht="26.25" customHeight="1" x14ac:dyDescent="0.15">
      <c r="A1093" s="1054">
        <v>1</v>
      </c>
      <c r="B1093" s="1054">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5"/>
      <c r="AD1093" s="1055"/>
      <c r="AE1093" s="1055"/>
      <c r="AF1093" s="1055"/>
      <c r="AG1093" s="1055"/>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4">
        <v>2</v>
      </c>
      <c r="B1094" s="1054">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5"/>
      <c r="AD1094" s="1055"/>
      <c r="AE1094" s="1055"/>
      <c r="AF1094" s="1055"/>
      <c r="AG1094" s="1055"/>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4">
        <v>3</v>
      </c>
      <c r="B1095" s="1054">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5"/>
      <c r="AD1095" s="1055"/>
      <c r="AE1095" s="1055"/>
      <c r="AF1095" s="1055"/>
      <c r="AG1095" s="1055"/>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4">
        <v>4</v>
      </c>
      <c r="B1096" s="1054">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5"/>
      <c r="AD1096" s="1055"/>
      <c r="AE1096" s="1055"/>
      <c r="AF1096" s="1055"/>
      <c r="AG1096" s="1055"/>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4">
        <v>5</v>
      </c>
      <c r="B1097" s="1054">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5"/>
      <c r="AD1097" s="1055"/>
      <c r="AE1097" s="1055"/>
      <c r="AF1097" s="1055"/>
      <c r="AG1097" s="1055"/>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4">
        <v>6</v>
      </c>
      <c r="B1098" s="1054">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5"/>
      <c r="AD1098" s="1055"/>
      <c r="AE1098" s="1055"/>
      <c r="AF1098" s="1055"/>
      <c r="AG1098" s="1055"/>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4">
        <v>7</v>
      </c>
      <c r="B1099" s="1054">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5"/>
      <c r="AD1099" s="1055"/>
      <c r="AE1099" s="1055"/>
      <c r="AF1099" s="1055"/>
      <c r="AG1099" s="1055"/>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4">
        <v>8</v>
      </c>
      <c r="B1100" s="1054">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5"/>
      <c r="AD1100" s="1055"/>
      <c r="AE1100" s="1055"/>
      <c r="AF1100" s="1055"/>
      <c r="AG1100" s="1055"/>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4">
        <v>9</v>
      </c>
      <c r="B1101" s="1054">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5"/>
      <c r="AD1101" s="1055"/>
      <c r="AE1101" s="1055"/>
      <c r="AF1101" s="1055"/>
      <c r="AG1101" s="1055"/>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4">
        <v>10</v>
      </c>
      <c r="B1102" s="1054">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5"/>
      <c r="AD1102" s="1055"/>
      <c r="AE1102" s="1055"/>
      <c r="AF1102" s="1055"/>
      <c r="AG1102" s="1055"/>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4">
        <v>11</v>
      </c>
      <c r="B1103" s="1054">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5"/>
      <c r="AD1103" s="1055"/>
      <c r="AE1103" s="1055"/>
      <c r="AF1103" s="1055"/>
      <c r="AG1103" s="1055"/>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4">
        <v>12</v>
      </c>
      <c r="B1104" s="1054">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5"/>
      <c r="AD1104" s="1055"/>
      <c r="AE1104" s="1055"/>
      <c r="AF1104" s="1055"/>
      <c r="AG1104" s="1055"/>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4">
        <v>13</v>
      </c>
      <c r="B1105" s="1054">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5"/>
      <c r="AD1105" s="1055"/>
      <c r="AE1105" s="1055"/>
      <c r="AF1105" s="1055"/>
      <c r="AG1105" s="1055"/>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4">
        <v>14</v>
      </c>
      <c r="B1106" s="1054">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5"/>
      <c r="AD1106" s="1055"/>
      <c r="AE1106" s="1055"/>
      <c r="AF1106" s="1055"/>
      <c r="AG1106" s="1055"/>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4">
        <v>15</v>
      </c>
      <c r="B1107" s="1054">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5"/>
      <c r="AD1107" s="1055"/>
      <c r="AE1107" s="1055"/>
      <c r="AF1107" s="1055"/>
      <c r="AG1107" s="1055"/>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4">
        <v>16</v>
      </c>
      <c r="B1108" s="1054">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5"/>
      <c r="AD1108" s="1055"/>
      <c r="AE1108" s="1055"/>
      <c r="AF1108" s="1055"/>
      <c r="AG1108" s="1055"/>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4">
        <v>17</v>
      </c>
      <c r="B1109" s="1054">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5"/>
      <c r="AD1109" s="1055"/>
      <c r="AE1109" s="1055"/>
      <c r="AF1109" s="1055"/>
      <c r="AG1109" s="1055"/>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4">
        <v>18</v>
      </c>
      <c r="B1110" s="1054">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5"/>
      <c r="AD1110" s="1055"/>
      <c r="AE1110" s="1055"/>
      <c r="AF1110" s="1055"/>
      <c r="AG1110" s="1055"/>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4">
        <v>19</v>
      </c>
      <c r="B1111" s="1054">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5"/>
      <c r="AD1111" s="1055"/>
      <c r="AE1111" s="1055"/>
      <c r="AF1111" s="1055"/>
      <c r="AG1111" s="1055"/>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4">
        <v>20</v>
      </c>
      <c r="B1112" s="1054">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5"/>
      <c r="AD1112" s="1055"/>
      <c r="AE1112" s="1055"/>
      <c r="AF1112" s="1055"/>
      <c r="AG1112" s="1055"/>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4">
        <v>21</v>
      </c>
      <c r="B1113" s="1054">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5"/>
      <c r="AD1113" s="1055"/>
      <c r="AE1113" s="1055"/>
      <c r="AF1113" s="1055"/>
      <c r="AG1113" s="1055"/>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4">
        <v>22</v>
      </c>
      <c r="B1114" s="1054">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5"/>
      <c r="AD1114" s="1055"/>
      <c r="AE1114" s="1055"/>
      <c r="AF1114" s="1055"/>
      <c r="AG1114" s="1055"/>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4">
        <v>23</v>
      </c>
      <c r="B1115" s="1054">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5"/>
      <c r="AD1115" s="1055"/>
      <c r="AE1115" s="1055"/>
      <c r="AF1115" s="1055"/>
      <c r="AG1115" s="1055"/>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4">
        <v>24</v>
      </c>
      <c r="B1116" s="1054">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5"/>
      <c r="AD1116" s="1055"/>
      <c r="AE1116" s="1055"/>
      <c r="AF1116" s="1055"/>
      <c r="AG1116" s="1055"/>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4">
        <v>25</v>
      </c>
      <c r="B1117" s="1054">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5"/>
      <c r="AD1117" s="1055"/>
      <c r="AE1117" s="1055"/>
      <c r="AF1117" s="1055"/>
      <c r="AG1117" s="1055"/>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4">
        <v>26</v>
      </c>
      <c r="B1118" s="1054">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5"/>
      <c r="AD1118" s="1055"/>
      <c r="AE1118" s="1055"/>
      <c r="AF1118" s="1055"/>
      <c r="AG1118" s="1055"/>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4">
        <v>27</v>
      </c>
      <c r="B1119" s="1054">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5"/>
      <c r="AD1119" s="1055"/>
      <c r="AE1119" s="1055"/>
      <c r="AF1119" s="1055"/>
      <c r="AG1119" s="1055"/>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4">
        <v>28</v>
      </c>
      <c r="B1120" s="1054">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5"/>
      <c r="AD1120" s="1055"/>
      <c r="AE1120" s="1055"/>
      <c r="AF1120" s="1055"/>
      <c r="AG1120" s="1055"/>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4">
        <v>29</v>
      </c>
      <c r="B1121" s="1054">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5"/>
      <c r="AD1121" s="1055"/>
      <c r="AE1121" s="1055"/>
      <c r="AF1121" s="1055"/>
      <c r="AG1121" s="1055"/>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4">
        <v>30</v>
      </c>
      <c r="B1122" s="1054">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5"/>
      <c r="AD1122" s="1055"/>
      <c r="AE1122" s="1055"/>
      <c r="AF1122" s="1055"/>
      <c r="AG1122" s="1055"/>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296</v>
      </c>
      <c r="K1125" s="361"/>
      <c r="L1125" s="361"/>
      <c r="M1125" s="361"/>
      <c r="N1125" s="361"/>
      <c r="O1125" s="361"/>
      <c r="P1125" s="247" t="s">
        <v>27</v>
      </c>
      <c r="Q1125" s="247"/>
      <c r="R1125" s="247"/>
      <c r="S1125" s="247"/>
      <c r="T1125" s="247"/>
      <c r="U1125" s="247"/>
      <c r="V1125" s="247"/>
      <c r="W1125" s="247"/>
      <c r="X1125" s="247"/>
      <c r="Y1125" s="362" t="s">
        <v>348</v>
      </c>
      <c r="Z1125" s="363"/>
      <c r="AA1125" s="363"/>
      <c r="AB1125" s="363"/>
      <c r="AC1125" s="152" t="s">
        <v>333</v>
      </c>
      <c r="AD1125" s="152"/>
      <c r="AE1125" s="152"/>
      <c r="AF1125" s="152"/>
      <c r="AG1125" s="152"/>
      <c r="AH1125" s="362" t="s">
        <v>258</v>
      </c>
      <c r="AI1125" s="360"/>
      <c r="AJ1125" s="360"/>
      <c r="AK1125" s="360"/>
      <c r="AL1125" s="360" t="s">
        <v>21</v>
      </c>
      <c r="AM1125" s="360"/>
      <c r="AN1125" s="360"/>
      <c r="AO1125" s="364"/>
      <c r="AP1125" s="365" t="s">
        <v>297</v>
      </c>
      <c r="AQ1125" s="365"/>
      <c r="AR1125" s="365"/>
      <c r="AS1125" s="365"/>
      <c r="AT1125" s="365"/>
      <c r="AU1125" s="365"/>
      <c r="AV1125" s="365"/>
      <c r="AW1125" s="365"/>
      <c r="AX1125" s="365"/>
      <c r="AY1125">
        <f t="shared" ref="AY1125:AY1126" si="31">$AY$1123</f>
        <v>0</v>
      </c>
    </row>
    <row r="1126" spans="1:51" ht="26.25" customHeight="1" x14ac:dyDescent="0.15">
      <c r="A1126" s="1054">
        <v>1</v>
      </c>
      <c r="B1126" s="1054">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5"/>
      <c r="AD1126" s="1055"/>
      <c r="AE1126" s="1055"/>
      <c r="AF1126" s="1055"/>
      <c r="AG1126" s="1055"/>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4">
        <v>2</v>
      </c>
      <c r="B1127" s="1054">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5"/>
      <c r="AD1127" s="1055"/>
      <c r="AE1127" s="1055"/>
      <c r="AF1127" s="1055"/>
      <c r="AG1127" s="1055"/>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4">
        <v>3</v>
      </c>
      <c r="B1128" s="1054">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5"/>
      <c r="AD1128" s="1055"/>
      <c r="AE1128" s="1055"/>
      <c r="AF1128" s="1055"/>
      <c r="AG1128" s="1055"/>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4">
        <v>4</v>
      </c>
      <c r="B1129" s="1054">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5"/>
      <c r="AD1129" s="1055"/>
      <c r="AE1129" s="1055"/>
      <c r="AF1129" s="1055"/>
      <c r="AG1129" s="1055"/>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4">
        <v>5</v>
      </c>
      <c r="B1130" s="1054">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5"/>
      <c r="AD1130" s="1055"/>
      <c r="AE1130" s="1055"/>
      <c r="AF1130" s="1055"/>
      <c r="AG1130" s="1055"/>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4">
        <v>6</v>
      </c>
      <c r="B1131" s="1054">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5"/>
      <c r="AD1131" s="1055"/>
      <c r="AE1131" s="1055"/>
      <c r="AF1131" s="1055"/>
      <c r="AG1131" s="1055"/>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4">
        <v>7</v>
      </c>
      <c r="B1132" s="1054">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5"/>
      <c r="AD1132" s="1055"/>
      <c r="AE1132" s="1055"/>
      <c r="AF1132" s="1055"/>
      <c r="AG1132" s="1055"/>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4">
        <v>8</v>
      </c>
      <c r="B1133" s="1054">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5"/>
      <c r="AD1133" s="1055"/>
      <c r="AE1133" s="1055"/>
      <c r="AF1133" s="1055"/>
      <c r="AG1133" s="1055"/>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4">
        <v>9</v>
      </c>
      <c r="B1134" s="1054">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5"/>
      <c r="AD1134" s="1055"/>
      <c r="AE1134" s="1055"/>
      <c r="AF1134" s="1055"/>
      <c r="AG1134" s="1055"/>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4">
        <v>10</v>
      </c>
      <c r="B1135" s="1054">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5"/>
      <c r="AD1135" s="1055"/>
      <c r="AE1135" s="1055"/>
      <c r="AF1135" s="1055"/>
      <c r="AG1135" s="1055"/>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4">
        <v>11</v>
      </c>
      <c r="B1136" s="1054">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5"/>
      <c r="AD1136" s="1055"/>
      <c r="AE1136" s="1055"/>
      <c r="AF1136" s="1055"/>
      <c r="AG1136" s="1055"/>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4">
        <v>12</v>
      </c>
      <c r="B1137" s="1054">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5"/>
      <c r="AD1137" s="1055"/>
      <c r="AE1137" s="1055"/>
      <c r="AF1137" s="1055"/>
      <c r="AG1137" s="1055"/>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4">
        <v>13</v>
      </c>
      <c r="B1138" s="1054">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5"/>
      <c r="AD1138" s="1055"/>
      <c r="AE1138" s="1055"/>
      <c r="AF1138" s="1055"/>
      <c r="AG1138" s="1055"/>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4">
        <v>14</v>
      </c>
      <c r="B1139" s="1054">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5"/>
      <c r="AD1139" s="1055"/>
      <c r="AE1139" s="1055"/>
      <c r="AF1139" s="1055"/>
      <c r="AG1139" s="1055"/>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4">
        <v>15</v>
      </c>
      <c r="B1140" s="1054">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5"/>
      <c r="AD1140" s="1055"/>
      <c r="AE1140" s="1055"/>
      <c r="AF1140" s="1055"/>
      <c r="AG1140" s="1055"/>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4">
        <v>16</v>
      </c>
      <c r="B1141" s="1054">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5"/>
      <c r="AD1141" s="1055"/>
      <c r="AE1141" s="1055"/>
      <c r="AF1141" s="1055"/>
      <c r="AG1141" s="1055"/>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4">
        <v>17</v>
      </c>
      <c r="B1142" s="1054">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5"/>
      <c r="AD1142" s="1055"/>
      <c r="AE1142" s="1055"/>
      <c r="AF1142" s="1055"/>
      <c r="AG1142" s="1055"/>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4">
        <v>18</v>
      </c>
      <c r="B1143" s="1054">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5"/>
      <c r="AD1143" s="1055"/>
      <c r="AE1143" s="1055"/>
      <c r="AF1143" s="1055"/>
      <c r="AG1143" s="1055"/>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4">
        <v>19</v>
      </c>
      <c r="B1144" s="1054">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5"/>
      <c r="AD1144" s="1055"/>
      <c r="AE1144" s="1055"/>
      <c r="AF1144" s="1055"/>
      <c r="AG1144" s="1055"/>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4">
        <v>20</v>
      </c>
      <c r="B1145" s="1054">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5"/>
      <c r="AD1145" s="1055"/>
      <c r="AE1145" s="1055"/>
      <c r="AF1145" s="1055"/>
      <c r="AG1145" s="1055"/>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4">
        <v>21</v>
      </c>
      <c r="B1146" s="1054">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5"/>
      <c r="AD1146" s="1055"/>
      <c r="AE1146" s="1055"/>
      <c r="AF1146" s="1055"/>
      <c r="AG1146" s="1055"/>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4">
        <v>22</v>
      </c>
      <c r="B1147" s="1054">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5"/>
      <c r="AD1147" s="1055"/>
      <c r="AE1147" s="1055"/>
      <c r="AF1147" s="1055"/>
      <c r="AG1147" s="1055"/>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4">
        <v>23</v>
      </c>
      <c r="B1148" s="1054">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5"/>
      <c r="AD1148" s="1055"/>
      <c r="AE1148" s="1055"/>
      <c r="AF1148" s="1055"/>
      <c r="AG1148" s="1055"/>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4">
        <v>24</v>
      </c>
      <c r="B1149" s="1054">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5"/>
      <c r="AD1149" s="1055"/>
      <c r="AE1149" s="1055"/>
      <c r="AF1149" s="1055"/>
      <c r="AG1149" s="1055"/>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4">
        <v>25</v>
      </c>
      <c r="B1150" s="1054">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5"/>
      <c r="AD1150" s="1055"/>
      <c r="AE1150" s="1055"/>
      <c r="AF1150" s="1055"/>
      <c r="AG1150" s="1055"/>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4">
        <v>26</v>
      </c>
      <c r="B1151" s="1054">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5"/>
      <c r="AD1151" s="1055"/>
      <c r="AE1151" s="1055"/>
      <c r="AF1151" s="1055"/>
      <c r="AG1151" s="1055"/>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4">
        <v>27</v>
      </c>
      <c r="B1152" s="1054">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5"/>
      <c r="AD1152" s="1055"/>
      <c r="AE1152" s="1055"/>
      <c r="AF1152" s="1055"/>
      <c r="AG1152" s="1055"/>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4">
        <v>28</v>
      </c>
      <c r="B1153" s="1054">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5"/>
      <c r="AD1153" s="1055"/>
      <c r="AE1153" s="1055"/>
      <c r="AF1153" s="1055"/>
      <c r="AG1153" s="1055"/>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4">
        <v>29</v>
      </c>
      <c r="B1154" s="1054">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5"/>
      <c r="AD1154" s="1055"/>
      <c r="AE1154" s="1055"/>
      <c r="AF1154" s="1055"/>
      <c r="AG1154" s="1055"/>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4">
        <v>30</v>
      </c>
      <c r="B1155" s="1054">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5"/>
      <c r="AD1155" s="1055"/>
      <c r="AE1155" s="1055"/>
      <c r="AF1155" s="1055"/>
      <c r="AG1155" s="1055"/>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296</v>
      </c>
      <c r="K1158" s="361"/>
      <c r="L1158" s="361"/>
      <c r="M1158" s="361"/>
      <c r="N1158" s="361"/>
      <c r="O1158" s="361"/>
      <c r="P1158" s="247" t="s">
        <v>27</v>
      </c>
      <c r="Q1158" s="247"/>
      <c r="R1158" s="247"/>
      <c r="S1158" s="247"/>
      <c r="T1158" s="247"/>
      <c r="U1158" s="247"/>
      <c r="V1158" s="247"/>
      <c r="W1158" s="247"/>
      <c r="X1158" s="247"/>
      <c r="Y1158" s="362" t="s">
        <v>348</v>
      </c>
      <c r="Z1158" s="363"/>
      <c r="AA1158" s="363"/>
      <c r="AB1158" s="363"/>
      <c r="AC1158" s="152" t="s">
        <v>333</v>
      </c>
      <c r="AD1158" s="152"/>
      <c r="AE1158" s="152"/>
      <c r="AF1158" s="152"/>
      <c r="AG1158" s="152"/>
      <c r="AH1158" s="362" t="s">
        <v>258</v>
      </c>
      <c r="AI1158" s="360"/>
      <c r="AJ1158" s="360"/>
      <c r="AK1158" s="360"/>
      <c r="AL1158" s="360" t="s">
        <v>21</v>
      </c>
      <c r="AM1158" s="360"/>
      <c r="AN1158" s="360"/>
      <c r="AO1158" s="364"/>
      <c r="AP1158" s="365" t="s">
        <v>297</v>
      </c>
      <c r="AQ1158" s="365"/>
      <c r="AR1158" s="365"/>
      <c r="AS1158" s="365"/>
      <c r="AT1158" s="365"/>
      <c r="AU1158" s="365"/>
      <c r="AV1158" s="365"/>
      <c r="AW1158" s="365"/>
      <c r="AX1158" s="365"/>
      <c r="AY1158">
        <f t="shared" ref="AY1158:AY1159" si="32">$AY$1156</f>
        <v>0</v>
      </c>
    </row>
    <row r="1159" spans="1:51" ht="26.25" customHeight="1" x14ac:dyDescent="0.15">
      <c r="A1159" s="1054">
        <v>1</v>
      </c>
      <c r="B1159" s="1054">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5"/>
      <c r="AD1159" s="1055"/>
      <c r="AE1159" s="1055"/>
      <c r="AF1159" s="1055"/>
      <c r="AG1159" s="1055"/>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4">
        <v>2</v>
      </c>
      <c r="B1160" s="1054">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5"/>
      <c r="AD1160" s="1055"/>
      <c r="AE1160" s="1055"/>
      <c r="AF1160" s="1055"/>
      <c r="AG1160" s="1055"/>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4">
        <v>3</v>
      </c>
      <c r="B1161" s="1054">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5"/>
      <c r="AD1161" s="1055"/>
      <c r="AE1161" s="1055"/>
      <c r="AF1161" s="1055"/>
      <c r="AG1161" s="1055"/>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4">
        <v>4</v>
      </c>
      <c r="B1162" s="1054">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5"/>
      <c r="AD1162" s="1055"/>
      <c r="AE1162" s="1055"/>
      <c r="AF1162" s="1055"/>
      <c r="AG1162" s="1055"/>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4">
        <v>5</v>
      </c>
      <c r="B1163" s="1054">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5"/>
      <c r="AD1163" s="1055"/>
      <c r="AE1163" s="1055"/>
      <c r="AF1163" s="1055"/>
      <c r="AG1163" s="1055"/>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4">
        <v>6</v>
      </c>
      <c r="B1164" s="1054">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5"/>
      <c r="AD1164" s="1055"/>
      <c r="AE1164" s="1055"/>
      <c r="AF1164" s="1055"/>
      <c r="AG1164" s="1055"/>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4">
        <v>7</v>
      </c>
      <c r="B1165" s="1054">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5"/>
      <c r="AD1165" s="1055"/>
      <c r="AE1165" s="1055"/>
      <c r="AF1165" s="1055"/>
      <c r="AG1165" s="1055"/>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4">
        <v>8</v>
      </c>
      <c r="B1166" s="1054">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5"/>
      <c r="AD1166" s="1055"/>
      <c r="AE1166" s="1055"/>
      <c r="AF1166" s="1055"/>
      <c r="AG1166" s="1055"/>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4">
        <v>9</v>
      </c>
      <c r="B1167" s="1054">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5"/>
      <c r="AD1167" s="1055"/>
      <c r="AE1167" s="1055"/>
      <c r="AF1167" s="1055"/>
      <c r="AG1167" s="1055"/>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4">
        <v>10</v>
      </c>
      <c r="B1168" s="1054">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5"/>
      <c r="AD1168" s="1055"/>
      <c r="AE1168" s="1055"/>
      <c r="AF1168" s="1055"/>
      <c r="AG1168" s="1055"/>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4">
        <v>11</v>
      </c>
      <c r="B1169" s="1054">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5"/>
      <c r="AD1169" s="1055"/>
      <c r="AE1169" s="1055"/>
      <c r="AF1169" s="1055"/>
      <c r="AG1169" s="1055"/>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4">
        <v>12</v>
      </c>
      <c r="B1170" s="1054">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5"/>
      <c r="AD1170" s="1055"/>
      <c r="AE1170" s="1055"/>
      <c r="AF1170" s="1055"/>
      <c r="AG1170" s="1055"/>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4">
        <v>13</v>
      </c>
      <c r="B1171" s="1054">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5"/>
      <c r="AD1171" s="1055"/>
      <c r="AE1171" s="1055"/>
      <c r="AF1171" s="1055"/>
      <c r="AG1171" s="1055"/>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4">
        <v>14</v>
      </c>
      <c r="B1172" s="1054">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5"/>
      <c r="AD1172" s="1055"/>
      <c r="AE1172" s="1055"/>
      <c r="AF1172" s="1055"/>
      <c r="AG1172" s="1055"/>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4">
        <v>15</v>
      </c>
      <c r="B1173" s="1054">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5"/>
      <c r="AD1173" s="1055"/>
      <c r="AE1173" s="1055"/>
      <c r="AF1173" s="1055"/>
      <c r="AG1173" s="1055"/>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4">
        <v>16</v>
      </c>
      <c r="B1174" s="1054">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5"/>
      <c r="AD1174" s="1055"/>
      <c r="AE1174" s="1055"/>
      <c r="AF1174" s="1055"/>
      <c r="AG1174" s="1055"/>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4">
        <v>17</v>
      </c>
      <c r="B1175" s="1054">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5"/>
      <c r="AD1175" s="1055"/>
      <c r="AE1175" s="1055"/>
      <c r="AF1175" s="1055"/>
      <c r="AG1175" s="1055"/>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4">
        <v>18</v>
      </c>
      <c r="B1176" s="1054">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5"/>
      <c r="AD1176" s="1055"/>
      <c r="AE1176" s="1055"/>
      <c r="AF1176" s="1055"/>
      <c r="AG1176" s="1055"/>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4">
        <v>19</v>
      </c>
      <c r="B1177" s="1054">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5"/>
      <c r="AD1177" s="1055"/>
      <c r="AE1177" s="1055"/>
      <c r="AF1177" s="1055"/>
      <c r="AG1177" s="1055"/>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4">
        <v>20</v>
      </c>
      <c r="B1178" s="1054">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5"/>
      <c r="AD1178" s="1055"/>
      <c r="AE1178" s="1055"/>
      <c r="AF1178" s="1055"/>
      <c r="AG1178" s="1055"/>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4">
        <v>21</v>
      </c>
      <c r="B1179" s="1054">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5"/>
      <c r="AD1179" s="1055"/>
      <c r="AE1179" s="1055"/>
      <c r="AF1179" s="1055"/>
      <c r="AG1179" s="1055"/>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4">
        <v>22</v>
      </c>
      <c r="B1180" s="1054">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5"/>
      <c r="AD1180" s="1055"/>
      <c r="AE1180" s="1055"/>
      <c r="AF1180" s="1055"/>
      <c r="AG1180" s="1055"/>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4">
        <v>23</v>
      </c>
      <c r="B1181" s="1054">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5"/>
      <c r="AD1181" s="1055"/>
      <c r="AE1181" s="1055"/>
      <c r="AF1181" s="1055"/>
      <c r="AG1181" s="1055"/>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4">
        <v>24</v>
      </c>
      <c r="B1182" s="1054">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5"/>
      <c r="AD1182" s="1055"/>
      <c r="AE1182" s="1055"/>
      <c r="AF1182" s="1055"/>
      <c r="AG1182" s="1055"/>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4">
        <v>25</v>
      </c>
      <c r="B1183" s="1054">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5"/>
      <c r="AD1183" s="1055"/>
      <c r="AE1183" s="1055"/>
      <c r="AF1183" s="1055"/>
      <c r="AG1183" s="1055"/>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4">
        <v>26</v>
      </c>
      <c r="B1184" s="1054">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5"/>
      <c r="AD1184" s="1055"/>
      <c r="AE1184" s="1055"/>
      <c r="AF1184" s="1055"/>
      <c r="AG1184" s="1055"/>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4">
        <v>27</v>
      </c>
      <c r="B1185" s="1054">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5"/>
      <c r="AD1185" s="1055"/>
      <c r="AE1185" s="1055"/>
      <c r="AF1185" s="1055"/>
      <c r="AG1185" s="1055"/>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4">
        <v>28</v>
      </c>
      <c r="B1186" s="1054">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5"/>
      <c r="AD1186" s="1055"/>
      <c r="AE1186" s="1055"/>
      <c r="AF1186" s="1055"/>
      <c r="AG1186" s="1055"/>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4">
        <v>29</v>
      </c>
      <c r="B1187" s="1054">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5"/>
      <c r="AD1187" s="1055"/>
      <c r="AE1187" s="1055"/>
      <c r="AF1187" s="1055"/>
      <c r="AG1187" s="1055"/>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4">
        <v>30</v>
      </c>
      <c r="B1188" s="1054">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5"/>
      <c r="AD1188" s="1055"/>
      <c r="AE1188" s="1055"/>
      <c r="AF1188" s="1055"/>
      <c r="AG1188" s="1055"/>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296</v>
      </c>
      <c r="K1191" s="361"/>
      <c r="L1191" s="361"/>
      <c r="M1191" s="361"/>
      <c r="N1191" s="361"/>
      <c r="O1191" s="361"/>
      <c r="P1191" s="247" t="s">
        <v>27</v>
      </c>
      <c r="Q1191" s="247"/>
      <c r="R1191" s="247"/>
      <c r="S1191" s="247"/>
      <c r="T1191" s="247"/>
      <c r="U1191" s="247"/>
      <c r="V1191" s="247"/>
      <c r="W1191" s="247"/>
      <c r="X1191" s="247"/>
      <c r="Y1191" s="362" t="s">
        <v>348</v>
      </c>
      <c r="Z1191" s="363"/>
      <c r="AA1191" s="363"/>
      <c r="AB1191" s="363"/>
      <c r="AC1191" s="152" t="s">
        <v>333</v>
      </c>
      <c r="AD1191" s="152"/>
      <c r="AE1191" s="152"/>
      <c r="AF1191" s="152"/>
      <c r="AG1191" s="152"/>
      <c r="AH1191" s="362" t="s">
        <v>258</v>
      </c>
      <c r="AI1191" s="360"/>
      <c r="AJ1191" s="360"/>
      <c r="AK1191" s="360"/>
      <c r="AL1191" s="360" t="s">
        <v>21</v>
      </c>
      <c r="AM1191" s="360"/>
      <c r="AN1191" s="360"/>
      <c r="AO1191" s="364"/>
      <c r="AP1191" s="365" t="s">
        <v>297</v>
      </c>
      <c r="AQ1191" s="365"/>
      <c r="AR1191" s="365"/>
      <c r="AS1191" s="365"/>
      <c r="AT1191" s="365"/>
      <c r="AU1191" s="365"/>
      <c r="AV1191" s="365"/>
      <c r="AW1191" s="365"/>
      <c r="AX1191" s="365"/>
      <c r="AY1191">
        <f t="shared" ref="AY1191:AY1192" si="33">$AY$1189</f>
        <v>0</v>
      </c>
    </row>
    <row r="1192" spans="1:51" ht="26.25" customHeight="1" x14ac:dyDescent="0.15">
      <c r="A1192" s="1054">
        <v>1</v>
      </c>
      <c r="B1192" s="1054">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5"/>
      <c r="AD1192" s="1055"/>
      <c r="AE1192" s="1055"/>
      <c r="AF1192" s="1055"/>
      <c r="AG1192" s="1055"/>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4">
        <v>2</v>
      </c>
      <c r="B1193" s="1054">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5"/>
      <c r="AD1193" s="1055"/>
      <c r="AE1193" s="1055"/>
      <c r="AF1193" s="1055"/>
      <c r="AG1193" s="1055"/>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4">
        <v>3</v>
      </c>
      <c r="B1194" s="1054">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5"/>
      <c r="AD1194" s="1055"/>
      <c r="AE1194" s="1055"/>
      <c r="AF1194" s="1055"/>
      <c r="AG1194" s="1055"/>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4">
        <v>4</v>
      </c>
      <c r="B1195" s="1054">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5"/>
      <c r="AD1195" s="1055"/>
      <c r="AE1195" s="1055"/>
      <c r="AF1195" s="1055"/>
      <c r="AG1195" s="1055"/>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4">
        <v>5</v>
      </c>
      <c r="B1196" s="1054">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5"/>
      <c r="AD1196" s="1055"/>
      <c r="AE1196" s="1055"/>
      <c r="AF1196" s="1055"/>
      <c r="AG1196" s="1055"/>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4">
        <v>6</v>
      </c>
      <c r="B1197" s="1054">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5"/>
      <c r="AD1197" s="1055"/>
      <c r="AE1197" s="1055"/>
      <c r="AF1197" s="1055"/>
      <c r="AG1197" s="1055"/>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4">
        <v>7</v>
      </c>
      <c r="B1198" s="1054">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5"/>
      <c r="AD1198" s="1055"/>
      <c r="AE1198" s="1055"/>
      <c r="AF1198" s="1055"/>
      <c r="AG1198" s="1055"/>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4">
        <v>8</v>
      </c>
      <c r="B1199" s="1054">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5"/>
      <c r="AD1199" s="1055"/>
      <c r="AE1199" s="1055"/>
      <c r="AF1199" s="1055"/>
      <c r="AG1199" s="1055"/>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4">
        <v>9</v>
      </c>
      <c r="B1200" s="1054">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5"/>
      <c r="AD1200" s="1055"/>
      <c r="AE1200" s="1055"/>
      <c r="AF1200" s="1055"/>
      <c r="AG1200" s="1055"/>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4">
        <v>10</v>
      </c>
      <c r="B1201" s="1054">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5"/>
      <c r="AD1201" s="1055"/>
      <c r="AE1201" s="1055"/>
      <c r="AF1201" s="1055"/>
      <c r="AG1201" s="1055"/>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4">
        <v>11</v>
      </c>
      <c r="B1202" s="1054">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5"/>
      <c r="AD1202" s="1055"/>
      <c r="AE1202" s="1055"/>
      <c r="AF1202" s="1055"/>
      <c r="AG1202" s="1055"/>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4">
        <v>12</v>
      </c>
      <c r="B1203" s="1054">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5"/>
      <c r="AD1203" s="1055"/>
      <c r="AE1203" s="1055"/>
      <c r="AF1203" s="1055"/>
      <c r="AG1203" s="1055"/>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4">
        <v>13</v>
      </c>
      <c r="B1204" s="1054">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5"/>
      <c r="AD1204" s="1055"/>
      <c r="AE1204" s="1055"/>
      <c r="AF1204" s="1055"/>
      <c r="AG1204" s="1055"/>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4">
        <v>14</v>
      </c>
      <c r="B1205" s="1054">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5"/>
      <c r="AD1205" s="1055"/>
      <c r="AE1205" s="1055"/>
      <c r="AF1205" s="1055"/>
      <c r="AG1205" s="1055"/>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4">
        <v>15</v>
      </c>
      <c r="B1206" s="1054">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5"/>
      <c r="AD1206" s="1055"/>
      <c r="AE1206" s="1055"/>
      <c r="AF1206" s="1055"/>
      <c r="AG1206" s="1055"/>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4">
        <v>16</v>
      </c>
      <c r="B1207" s="1054">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5"/>
      <c r="AD1207" s="1055"/>
      <c r="AE1207" s="1055"/>
      <c r="AF1207" s="1055"/>
      <c r="AG1207" s="1055"/>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4">
        <v>17</v>
      </c>
      <c r="B1208" s="1054">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5"/>
      <c r="AD1208" s="1055"/>
      <c r="AE1208" s="1055"/>
      <c r="AF1208" s="1055"/>
      <c r="AG1208" s="1055"/>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4">
        <v>18</v>
      </c>
      <c r="B1209" s="1054">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5"/>
      <c r="AD1209" s="1055"/>
      <c r="AE1209" s="1055"/>
      <c r="AF1209" s="1055"/>
      <c r="AG1209" s="1055"/>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4">
        <v>19</v>
      </c>
      <c r="B1210" s="1054">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5"/>
      <c r="AD1210" s="1055"/>
      <c r="AE1210" s="1055"/>
      <c r="AF1210" s="1055"/>
      <c r="AG1210" s="1055"/>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4">
        <v>20</v>
      </c>
      <c r="B1211" s="1054">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5"/>
      <c r="AD1211" s="1055"/>
      <c r="AE1211" s="1055"/>
      <c r="AF1211" s="1055"/>
      <c r="AG1211" s="1055"/>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4">
        <v>21</v>
      </c>
      <c r="B1212" s="1054">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5"/>
      <c r="AD1212" s="1055"/>
      <c r="AE1212" s="1055"/>
      <c r="AF1212" s="1055"/>
      <c r="AG1212" s="1055"/>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4">
        <v>22</v>
      </c>
      <c r="B1213" s="1054">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5"/>
      <c r="AD1213" s="1055"/>
      <c r="AE1213" s="1055"/>
      <c r="AF1213" s="1055"/>
      <c r="AG1213" s="1055"/>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4">
        <v>23</v>
      </c>
      <c r="B1214" s="1054">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5"/>
      <c r="AD1214" s="1055"/>
      <c r="AE1214" s="1055"/>
      <c r="AF1214" s="1055"/>
      <c r="AG1214" s="1055"/>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4">
        <v>24</v>
      </c>
      <c r="B1215" s="1054">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5"/>
      <c r="AD1215" s="1055"/>
      <c r="AE1215" s="1055"/>
      <c r="AF1215" s="1055"/>
      <c r="AG1215" s="1055"/>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4">
        <v>25</v>
      </c>
      <c r="B1216" s="1054">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5"/>
      <c r="AD1216" s="1055"/>
      <c r="AE1216" s="1055"/>
      <c r="AF1216" s="1055"/>
      <c r="AG1216" s="1055"/>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4">
        <v>26</v>
      </c>
      <c r="B1217" s="1054">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5"/>
      <c r="AD1217" s="1055"/>
      <c r="AE1217" s="1055"/>
      <c r="AF1217" s="1055"/>
      <c r="AG1217" s="1055"/>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4">
        <v>27</v>
      </c>
      <c r="B1218" s="1054">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5"/>
      <c r="AD1218" s="1055"/>
      <c r="AE1218" s="1055"/>
      <c r="AF1218" s="1055"/>
      <c r="AG1218" s="1055"/>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4">
        <v>28</v>
      </c>
      <c r="B1219" s="1054">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5"/>
      <c r="AD1219" s="1055"/>
      <c r="AE1219" s="1055"/>
      <c r="AF1219" s="1055"/>
      <c r="AG1219" s="1055"/>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4">
        <v>29</v>
      </c>
      <c r="B1220" s="1054">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5"/>
      <c r="AD1220" s="1055"/>
      <c r="AE1220" s="1055"/>
      <c r="AF1220" s="1055"/>
      <c r="AG1220" s="1055"/>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4">
        <v>30</v>
      </c>
      <c r="B1221" s="1054">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5"/>
      <c r="AD1221" s="1055"/>
      <c r="AE1221" s="1055"/>
      <c r="AF1221" s="1055"/>
      <c r="AG1221" s="1055"/>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296</v>
      </c>
      <c r="K1224" s="361"/>
      <c r="L1224" s="361"/>
      <c r="M1224" s="361"/>
      <c r="N1224" s="361"/>
      <c r="O1224" s="361"/>
      <c r="P1224" s="247" t="s">
        <v>27</v>
      </c>
      <c r="Q1224" s="247"/>
      <c r="R1224" s="247"/>
      <c r="S1224" s="247"/>
      <c r="T1224" s="247"/>
      <c r="U1224" s="247"/>
      <c r="V1224" s="247"/>
      <c r="W1224" s="247"/>
      <c r="X1224" s="247"/>
      <c r="Y1224" s="362" t="s">
        <v>348</v>
      </c>
      <c r="Z1224" s="363"/>
      <c r="AA1224" s="363"/>
      <c r="AB1224" s="363"/>
      <c r="AC1224" s="152" t="s">
        <v>333</v>
      </c>
      <c r="AD1224" s="152"/>
      <c r="AE1224" s="152"/>
      <c r="AF1224" s="152"/>
      <c r="AG1224" s="152"/>
      <c r="AH1224" s="362" t="s">
        <v>258</v>
      </c>
      <c r="AI1224" s="360"/>
      <c r="AJ1224" s="360"/>
      <c r="AK1224" s="360"/>
      <c r="AL1224" s="360" t="s">
        <v>21</v>
      </c>
      <c r="AM1224" s="360"/>
      <c r="AN1224" s="360"/>
      <c r="AO1224" s="364"/>
      <c r="AP1224" s="365" t="s">
        <v>297</v>
      </c>
      <c r="AQ1224" s="365"/>
      <c r="AR1224" s="365"/>
      <c r="AS1224" s="365"/>
      <c r="AT1224" s="365"/>
      <c r="AU1224" s="365"/>
      <c r="AV1224" s="365"/>
      <c r="AW1224" s="365"/>
      <c r="AX1224" s="365"/>
      <c r="AY1224">
        <f t="shared" ref="AY1224:AY1225" si="34">$AY$1222</f>
        <v>0</v>
      </c>
    </row>
    <row r="1225" spans="1:51" ht="26.25" customHeight="1" x14ac:dyDescent="0.15">
      <c r="A1225" s="1054">
        <v>1</v>
      </c>
      <c r="B1225" s="1054">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5"/>
      <c r="AD1225" s="1055"/>
      <c r="AE1225" s="1055"/>
      <c r="AF1225" s="1055"/>
      <c r="AG1225" s="1055"/>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4">
        <v>2</v>
      </c>
      <c r="B1226" s="1054">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5"/>
      <c r="AD1226" s="1055"/>
      <c r="AE1226" s="1055"/>
      <c r="AF1226" s="1055"/>
      <c r="AG1226" s="1055"/>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4">
        <v>3</v>
      </c>
      <c r="B1227" s="1054">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5"/>
      <c r="AD1227" s="1055"/>
      <c r="AE1227" s="1055"/>
      <c r="AF1227" s="1055"/>
      <c r="AG1227" s="1055"/>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4">
        <v>4</v>
      </c>
      <c r="B1228" s="1054">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5"/>
      <c r="AD1228" s="1055"/>
      <c r="AE1228" s="1055"/>
      <c r="AF1228" s="1055"/>
      <c r="AG1228" s="1055"/>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4">
        <v>5</v>
      </c>
      <c r="B1229" s="1054">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5"/>
      <c r="AD1229" s="1055"/>
      <c r="AE1229" s="1055"/>
      <c r="AF1229" s="1055"/>
      <c r="AG1229" s="1055"/>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4">
        <v>6</v>
      </c>
      <c r="B1230" s="1054">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5"/>
      <c r="AD1230" s="1055"/>
      <c r="AE1230" s="1055"/>
      <c r="AF1230" s="1055"/>
      <c r="AG1230" s="1055"/>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4">
        <v>7</v>
      </c>
      <c r="B1231" s="1054">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5"/>
      <c r="AD1231" s="1055"/>
      <c r="AE1231" s="1055"/>
      <c r="AF1231" s="1055"/>
      <c r="AG1231" s="1055"/>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4">
        <v>8</v>
      </c>
      <c r="B1232" s="1054">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5"/>
      <c r="AD1232" s="1055"/>
      <c r="AE1232" s="1055"/>
      <c r="AF1232" s="1055"/>
      <c r="AG1232" s="1055"/>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4">
        <v>9</v>
      </c>
      <c r="B1233" s="1054">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5"/>
      <c r="AD1233" s="1055"/>
      <c r="AE1233" s="1055"/>
      <c r="AF1233" s="1055"/>
      <c r="AG1233" s="1055"/>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4">
        <v>10</v>
      </c>
      <c r="B1234" s="1054">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5"/>
      <c r="AD1234" s="1055"/>
      <c r="AE1234" s="1055"/>
      <c r="AF1234" s="1055"/>
      <c r="AG1234" s="1055"/>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4">
        <v>11</v>
      </c>
      <c r="B1235" s="1054">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5"/>
      <c r="AD1235" s="1055"/>
      <c r="AE1235" s="1055"/>
      <c r="AF1235" s="1055"/>
      <c r="AG1235" s="1055"/>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4">
        <v>12</v>
      </c>
      <c r="B1236" s="1054">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5"/>
      <c r="AD1236" s="1055"/>
      <c r="AE1236" s="1055"/>
      <c r="AF1236" s="1055"/>
      <c r="AG1236" s="1055"/>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4">
        <v>13</v>
      </c>
      <c r="B1237" s="1054">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5"/>
      <c r="AD1237" s="1055"/>
      <c r="AE1237" s="1055"/>
      <c r="AF1237" s="1055"/>
      <c r="AG1237" s="1055"/>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4">
        <v>14</v>
      </c>
      <c r="B1238" s="1054">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5"/>
      <c r="AD1238" s="1055"/>
      <c r="AE1238" s="1055"/>
      <c r="AF1238" s="1055"/>
      <c r="AG1238" s="1055"/>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4">
        <v>15</v>
      </c>
      <c r="B1239" s="1054">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5"/>
      <c r="AD1239" s="1055"/>
      <c r="AE1239" s="1055"/>
      <c r="AF1239" s="1055"/>
      <c r="AG1239" s="1055"/>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4">
        <v>16</v>
      </c>
      <c r="B1240" s="1054">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5"/>
      <c r="AD1240" s="1055"/>
      <c r="AE1240" s="1055"/>
      <c r="AF1240" s="1055"/>
      <c r="AG1240" s="1055"/>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4">
        <v>17</v>
      </c>
      <c r="B1241" s="1054">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5"/>
      <c r="AD1241" s="1055"/>
      <c r="AE1241" s="1055"/>
      <c r="AF1241" s="1055"/>
      <c r="AG1241" s="1055"/>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4">
        <v>18</v>
      </c>
      <c r="B1242" s="1054">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5"/>
      <c r="AD1242" s="1055"/>
      <c r="AE1242" s="1055"/>
      <c r="AF1242" s="1055"/>
      <c r="AG1242" s="1055"/>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4">
        <v>19</v>
      </c>
      <c r="B1243" s="1054">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5"/>
      <c r="AD1243" s="1055"/>
      <c r="AE1243" s="1055"/>
      <c r="AF1243" s="1055"/>
      <c r="AG1243" s="1055"/>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4">
        <v>20</v>
      </c>
      <c r="B1244" s="1054">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5"/>
      <c r="AD1244" s="1055"/>
      <c r="AE1244" s="1055"/>
      <c r="AF1244" s="1055"/>
      <c r="AG1244" s="1055"/>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4">
        <v>21</v>
      </c>
      <c r="B1245" s="1054">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5"/>
      <c r="AD1245" s="1055"/>
      <c r="AE1245" s="1055"/>
      <c r="AF1245" s="1055"/>
      <c r="AG1245" s="1055"/>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4">
        <v>22</v>
      </c>
      <c r="B1246" s="1054">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5"/>
      <c r="AD1246" s="1055"/>
      <c r="AE1246" s="1055"/>
      <c r="AF1246" s="1055"/>
      <c r="AG1246" s="1055"/>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4">
        <v>23</v>
      </c>
      <c r="B1247" s="1054">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5"/>
      <c r="AD1247" s="1055"/>
      <c r="AE1247" s="1055"/>
      <c r="AF1247" s="1055"/>
      <c r="AG1247" s="1055"/>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4">
        <v>24</v>
      </c>
      <c r="B1248" s="1054">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5"/>
      <c r="AD1248" s="1055"/>
      <c r="AE1248" s="1055"/>
      <c r="AF1248" s="1055"/>
      <c r="AG1248" s="1055"/>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4">
        <v>25</v>
      </c>
      <c r="B1249" s="1054">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5"/>
      <c r="AD1249" s="1055"/>
      <c r="AE1249" s="1055"/>
      <c r="AF1249" s="1055"/>
      <c r="AG1249" s="1055"/>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4">
        <v>26</v>
      </c>
      <c r="B1250" s="1054">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5"/>
      <c r="AD1250" s="1055"/>
      <c r="AE1250" s="1055"/>
      <c r="AF1250" s="1055"/>
      <c r="AG1250" s="1055"/>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4">
        <v>27</v>
      </c>
      <c r="B1251" s="1054">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5"/>
      <c r="AD1251" s="1055"/>
      <c r="AE1251" s="1055"/>
      <c r="AF1251" s="1055"/>
      <c r="AG1251" s="1055"/>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4">
        <v>28</v>
      </c>
      <c r="B1252" s="1054">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5"/>
      <c r="AD1252" s="1055"/>
      <c r="AE1252" s="1055"/>
      <c r="AF1252" s="1055"/>
      <c r="AG1252" s="1055"/>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4">
        <v>29</v>
      </c>
      <c r="B1253" s="1054">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5"/>
      <c r="AD1253" s="1055"/>
      <c r="AE1253" s="1055"/>
      <c r="AF1253" s="1055"/>
      <c r="AG1253" s="1055"/>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4">
        <v>30</v>
      </c>
      <c r="B1254" s="1054">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5"/>
      <c r="AD1254" s="1055"/>
      <c r="AE1254" s="1055"/>
      <c r="AF1254" s="1055"/>
      <c r="AG1254" s="1055"/>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296</v>
      </c>
      <c r="K1257" s="361"/>
      <c r="L1257" s="361"/>
      <c r="M1257" s="361"/>
      <c r="N1257" s="361"/>
      <c r="O1257" s="361"/>
      <c r="P1257" s="247" t="s">
        <v>27</v>
      </c>
      <c r="Q1257" s="247"/>
      <c r="R1257" s="247"/>
      <c r="S1257" s="247"/>
      <c r="T1257" s="247"/>
      <c r="U1257" s="247"/>
      <c r="V1257" s="247"/>
      <c r="W1257" s="247"/>
      <c r="X1257" s="247"/>
      <c r="Y1257" s="362" t="s">
        <v>348</v>
      </c>
      <c r="Z1257" s="363"/>
      <c r="AA1257" s="363"/>
      <c r="AB1257" s="363"/>
      <c r="AC1257" s="152" t="s">
        <v>333</v>
      </c>
      <c r="AD1257" s="152"/>
      <c r="AE1257" s="152"/>
      <c r="AF1257" s="152"/>
      <c r="AG1257" s="152"/>
      <c r="AH1257" s="362" t="s">
        <v>258</v>
      </c>
      <c r="AI1257" s="360"/>
      <c r="AJ1257" s="360"/>
      <c r="AK1257" s="360"/>
      <c r="AL1257" s="360" t="s">
        <v>21</v>
      </c>
      <c r="AM1257" s="360"/>
      <c r="AN1257" s="360"/>
      <c r="AO1257" s="364"/>
      <c r="AP1257" s="365" t="s">
        <v>297</v>
      </c>
      <c r="AQ1257" s="365"/>
      <c r="AR1257" s="365"/>
      <c r="AS1257" s="365"/>
      <c r="AT1257" s="365"/>
      <c r="AU1257" s="365"/>
      <c r="AV1257" s="365"/>
      <c r="AW1257" s="365"/>
      <c r="AX1257" s="365"/>
      <c r="AY1257">
        <f t="shared" ref="AY1257:AY1258" si="35">$AY$1255</f>
        <v>0</v>
      </c>
    </row>
    <row r="1258" spans="1:51" ht="26.25" customHeight="1" x14ac:dyDescent="0.15">
      <c r="A1258" s="1054">
        <v>1</v>
      </c>
      <c r="B1258" s="1054">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5"/>
      <c r="AD1258" s="1055"/>
      <c r="AE1258" s="1055"/>
      <c r="AF1258" s="1055"/>
      <c r="AG1258" s="1055"/>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4">
        <v>2</v>
      </c>
      <c r="B1259" s="1054">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5"/>
      <c r="AD1259" s="1055"/>
      <c r="AE1259" s="1055"/>
      <c r="AF1259" s="1055"/>
      <c r="AG1259" s="1055"/>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4">
        <v>3</v>
      </c>
      <c r="B1260" s="1054">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5"/>
      <c r="AD1260" s="1055"/>
      <c r="AE1260" s="1055"/>
      <c r="AF1260" s="1055"/>
      <c r="AG1260" s="1055"/>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4">
        <v>4</v>
      </c>
      <c r="B1261" s="1054">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5"/>
      <c r="AD1261" s="1055"/>
      <c r="AE1261" s="1055"/>
      <c r="AF1261" s="1055"/>
      <c r="AG1261" s="1055"/>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4">
        <v>5</v>
      </c>
      <c r="B1262" s="1054">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5"/>
      <c r="AD1262" s="1055"/>
      <c r="AE1262" s="1055"/>
      <c r="AF1262" s="1055"/>
      <c r="AG1262" s="1055"/>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4">
        <v>6</v>
      </c>
      <c r="B1263" s="1054">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5"/>
      <c r="AD1263" s="1055"/>
      <c r="AE1263" s="1055"/>
      <c r="AF1263" s="1055"/>
      <c r="AG1263" s="1055"/>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4">
        <v>7</v>
      </c>
      <c r="B1264" s="1054">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5"/>
      <c r="AD1264" s="1055"/>
      <c r="AE1264" s="1055"/>
      <c r="AF1264" s="1055"/>
      <c r="AG1264" s="1055"/>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4">
        <v>8</v>
      </c>
      <c r="B1265" s="1054">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5"/>
      <c r="AD1265" s="1055"/>
      <c r="AE1265" s="1055"/>
      <c r="AF1265" s="1055"/>
      <c r="AG1265" s="1055"/>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4">
        <v>9</v>
      </c>
      <c r="B1266" s="1054">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5"/>
      <c r="AD1266" s="1055"/>
      <c r="AE1266" s="1055"/>
      <c r="AF1266" s="1055"/>
      <c r="AG1266" s="1055"/>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4">
        <v>10</v>
      </c>
      <c r="B1267" s="1054">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5"/>
      <c r="AD1267" s="1055"/>
      <c r="AE1267" s="1055"/>
      <c r="AF1267" s="1055"/>
      <c r="AG1267" s="1055"/>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4">
        <v>11</v>
      </c>
      <c r="B1268" s="1054">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5"/>
      <c r="AD1268" s="1055"/>
      <c r="AE1268" s="1055"/>
      <c r="AF1268" s="1055"/>
      <c r="AG1268" s="1055"/>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4">
        <v>12</v>
      </c>
      <c r="B1269" s="1054">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5"/>
      <c r="AD1269" s="1055"/>
      <c r="AE1269" s="1055"/>
      <c r="AF1269" s="1055"/>
      <c r="AG1269" s="1055"/>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4">
        <v>13</v>
      </c>
      <c r="B1270" s="1054">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5"/>
      <c r="AD1270" s="1055"/>
      <c r="AE1270" s="1055"/>
      <c r="AF1270" s="1055"/>
      <c r="AG1270" s="1055"/>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4">
        <v>14</v>
      </c>
      <c r="B1271" s="1054">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5"/>
      <c r="AD1271" s="1055"/>
      <c r="AE1271" s="1055"/>
      <c r="AF1271" s="1055"/>
      <c r="AG1271" s="1055"/>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4">
        <v>15</v>
      </c>
      <c r="B1272" s="1054">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5"/>
      <c r="AD1272" s="1055"/>
      <c r="AE1272" s="1055"/>
      <c r="AF1272" s="1055"/>
      <c r="AG1272" s="1055"/>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4">
        <v>16</v>
      </c>
      <c r="B1273" s="1054">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5"/>
      <c r="AD1273" s="1055"/>
      <c r="AE1273" s="1055"/>
      <c r="AF1273" s="1055"/>
      <c r="AG1273" s="1055"/>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4">
        <v>17</v>
      </c>
      <c r="B1274" s="1054">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5"/>
      <c r="AD1274" s="1055"/>
      <c r="AE1274" s="1055"/>
      <c r="AF1274" s="1055"/>
      <c r="AG1274" s="1055"/>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4">
        <v>18</v>
      </c>
      <c r="B1275" s="1054">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5"/>
      <c r="AD1275" s="1055"/>
      <c r="AE1275" s="1055"/>
      <c r="AF1275" s="1055"/>
      <c r="AG1275" s="1055"/>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4">
        <v>19</v>
      </c>
      <c r="B1276" s="1054">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5"/>
      <c r="AD1276" s="1055"/>
      <c r="AE1276" s="1055"/>
      <c r="AF1276" s="1055"/>
      <c r="AG1276" s="1055"/>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4">
        <v>20</v>
      </c>
      <c r="B1277" s="1054">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5"/>
      <c r="AD1277" s="1055"/>
      <c r="AE1277" s="1055"/>
      <c r="AF1277" s="1055"/>
      <c r="AG1277" s="1055"/>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4">
        <v>21</v>
      </c>
      <c r="B1278" s="1054">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5"/>
      <c r="AD1278" s="1055"/>
      <c r="AE1278" s="1055"/>
      <c r="AF1278" s="1055"/>
      <c r="AG1278" s="1055"/>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4">
        <v>22</v>
      </c>
      <c r="B1279" s="1054">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5"/>
      <c r="AD1279" s="1055"/>
      <c r="AE1279" s="1055"/>
      <c r="AF1279" s="1055"/>
      <c r="AG1279" s="1055"/>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4">
        <v>23</v>
      </c>
      <c r="B1280" s="1054">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5"/>
      <c r="AD1280" s="1055"/>
      <c r="AE1280" s="1055"/>
      <c r="AF1280" s="1055"/>
      <c r="AG1280" s="1055"/>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4">
        <v>24</v>
      </c>
      <c r="B1281" s="1054">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5"/>
      <c r="AD1281" s="1055"/>
      <c r="AE1281" s="1055"/>
      <c r="AF1281" s="1055"/>
      <c r="AG1281" s="1055"/>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4">
        <v>25</v>
      </c>
      <c r="B1282" s="1054">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5"/>
      <c r="AD1282" s="1055"/>
      <c r="AE1282" s="1055"/>
      <c r="AF1282" s="1055"/>
      <c r="AG1282" s="1055"/>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4">
        <v>26</v>
      </c>
      <c r="B1283" s="1054">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5"/>
      <c r="AD1283" s="1055"/>
      <c r="AE1283" s="1055"/>
      <c r="AF1283" s="1055"/>
      <c r="AG1283" s="1055"/>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4">
        <v>27</v>
      </c>
      <c r="B1284" s="1054">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5"/>
      <c r="AD1284" s="1055"/>
      <c r="AE1284" s="1055"/>
      <c r="AF1284" s="1055"/>
      <c r="AG1284" s="1055"/>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4">
        <v>28</v>
      </c>
      <c r="B1285" s="1054">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5"/>
      <c r="AD1285" s="1055"/>
      <c r="AE1285" s="1055"/>
      <c r="AF1285" s="1055"/>
      <c r="AG1285" s="1055"/>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4">
        <v>29</v>
      </c>
      <c r="B1286" s="1054">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5"/>
      <c r="AD1286" s="1055"/>
      <c r="AE1286" s="1055"/>
      <c r="AF1286" s="1055"/>
      <c r="AG1286" s="1055"/>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4">
        <v>30</v>
      </c>
      <c r="B1287" s="1054">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5"/>
      <c r="AD1287" s="1055"/>
      <c r="AE1287" s="1055"/>
      <c r="AF1287" s="1055"/>
      <c r="AG1287" s="1055"/>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296</v>
      </c>
      <c r="K1290" s="361"/>
      <c r="L1290" s="361"/>
      <c r="M1290" s="361"/>
      <c r="N1290" s="361"/>
      <c r="O1290" s="361"/>
      <c r="P1290" s="247" t="s">
        <v>27</v>
      </c>
      <c r="Q1290" s="247"/>
      <c r="R1290" s="247"/>
      <c r="S1290" s="247"/>
      <c r="T1290" s="247"/>
      <c r="U1290" s="247"/>
      <c r="V1290" s="247"/>
      <c r="W1290" s="247"/>
      <c r="X1290" s="247"/>
      <c r="Y1290" s="362" t="s">
        <v>348</v>
      </c>
      <c r="Z1290" s="363"/>
      <c r="AA1290" s="363"/>
      <c r="AB1290" s="363"/>
      <c r="AC1290" s="152" t="s">
        <v>333</v>
      </c>
      <c r="AD1290" s="152"/>
      <c r="AE1290" s="152"/>
      <c r="AF1290" s="152"/>
      <c r="AG1290" s="152"/>
      <c r="AH1290" s="362" t="s">
        <v>258</v>
      </c>
      <c r="AI1290" s="360"/>
      <c r="AJ1290" s="360"/>
      <c r="AK1290" s="360"/>
      <c r="AL1290" s="360" t="s">
        <v>21</v>
      </c>
      <c r="AM1290" s="360"/>
      <c r="AN1290" s="360"/>
      <c r="AO1290" s="364"/>
      <c r="AP1290" s="365" t="s">
        <v>297</v>
      </c>
      <c r="AQ1290" s="365"/>
      <c r="AR1290" s="365"/>
      <c r="AS1290" s="365"/>
      <c r="AT1290" s="365"/>
      <c r="AU1290" s="365"/>
      <c r="AV1290" s="365"/>
      <c r="AW1290" s="365"/>
      <c r="AX1290" s="365"/>
      <c r="AY1290">
        <f t="shared" ref="AY1290:AY1291" si="36">$AY$1288</f>
        <v>0</v>
      </c>
    </row>
    <row r="1291" spans="1:51" ht="26.25" customHeight="1" x14ac:dyDescent="0.15">
      <c r="A1291" s="1054">
        <v>1</v>
      </c>
      <c r="B1291" s="1054">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5"/>
      <c r="AD1291" s="1055"/>
      <c r="AE1291" s="1055"/>
      <c r="AF1291" s="1055"/>
      <c r="AG1291" s="1055"/>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4">
        <v>2</v>
      </c>
      <c r="B1292" s="1054">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5"/>
      <c r="AD1292" s="1055"/>
      <c r="AE1292" s="1055"/>
      <c r="AF1292" s="1055"/>
      <c r="AG1292" s="1055"/>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4">
        <v>3</v>
      </c>
      <c r="B1293" s="1054">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5"/>
      <c r="AD1293" s="1055"/>
      <c r="AE1293" s="1055"/>
      <c r="AF1293" s="1055"/>
      <c r="AG1293" s="1055"/>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4">
        <v>4</v>
      </c>
      <c r="B1294" s="1054">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5"/>
      <c r="AD1294" s="1055"/>
      <c r="AE1294" s="1055"/>
      <c r="AF1294" s="1055"/>
      <c r="AG1294" s="1055"/>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4">
        <v>5</v>
      </c>
      <c r="B1295" s="1054">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5"/>
      <c r="AD1295" s="1055"/>
      <c r="AE1295" s="1055"/>
      <c r="AF1295" s="1055"/>
      <c r="AG1295" s="1055"/>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4">
        <v>6</v>
      </c>
      <c r="B1296" s="1054">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5"/>
      <c r="AD1296" s="1055"/>
      <c r="AE1296" s="1055"/>
      <c r="AF1296" s="1055"/>
      <c r="AG1296" s="1055"/>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4">
        <v>7</v>
      </c>
      <c r="B1297" s="1054">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5"/>
      <c r="AD1297" s="1055"/>
      <c r="AE1297" s="1055"/>
      <c r="AF1297" s="1055"/>
      <c r="AG1297" s="1055"/>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4">
        <v>8</v>
      </c>
      <c r="B1298" s="1054">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5"/>
      <c r="AD1298" s="1055"/>
      <c r="AE1298" s="1055"/>
      <c r="AF1298" s="1055"/>
      <c r="AG1298" s="1055"/>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4">
        <v>9</v>
      </c>
      <c r="B1299" s="1054">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5"/>
      <c r="AD1299" s="1055"/>
      <c r="AE1299" s="1055"/>
      <c r="AF1299" s="1055"/>
      <c r="AG1299" s="1055"/>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4">
        <v>10</v>
      </c>
      <c r="B1300" s="1054">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5"/>
      <c r="AD1300" s="1055"/>
      <c r="AE1300" s="1055"/>
      <c r="AF1300" s="1055"/>
      <c r="AG1300" s="1055"/>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4">
        <v>11</v>
      </c>
      <c r="B1301" s="1054">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5"/>
      <c r="AD1301" s="1055"/>
      <c r="AE1301" s="1055"/>
      <c r="AF1301" s="1055"/>
      <c r="AG1301" s="1055"/>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4">
        <v>12</v>
      </c>
      <c r="B1302" s="1054">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5"/>
      <c r="AD1302" s="1055"/>
      <c r="AE1302" s="1055"/>
      <c r="AF1302" s="1055"/>
      <c r="AG1302" s="1055"/>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4">
        <v>13</v>
      </c>
      <c r="B1303" s="1054">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5"/>
      <c r="AD1303" s="1055"/>
      <c r="AE1303" s="1055"/>
      <c r="AF1303" s="1055"/>
      <c r="AG1303" s="1055"/>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4">
        <v>14</v>
      </c>
      <c r="B1304" s="1054">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5"/>
      <c r="AD1304" s="1055"/>
      <c r="AE1304" s="1055"/>
      <c r="AF1304" s="1055"/>
      <c r="AG1304" s="1055"/>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4">
        <v>15</v>
      </c>
      <c r="B1305" s="1054">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5"/>
      <c r="AD1305" s="1055"/>
      <c r="AE1305" s="1055"/>
      <c r="AF1305" s="1055"/>
      <c r="AG1305" s="1055"/>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4">
        <v>16</v>
      </c>
      <c r="B1306" s="1054">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5"/>
      <c r="AD1306" s="1055"/>
      <c r="AE1306" s="1055"/>
      <c r="AF1306" s="1055"/>
      <c r="AG1306" s="1055"/>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4">
        <v>17</v>
      </c>
      <c r="B1307" s="1054">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5"/>
      <c r="AD1307" s="1055"/>
      <c r="AE1307" s="1055"/>
      <c r="AF1307" s="1055"/>
      <c r="AG1307" s="1055"/>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4">
        <v>18</v>
      </c>
      <c r="B1308" s="1054">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5"/>
      <c r="AD1308" s="1055"/>
      <c r="AE1308" s="1055"/>
      <c r="AF1308" s="1055"/>
      <c r="AG1308" s="1055"/>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4">
        <v>19</v>
      </c>
      <c r="B1309" s="1054">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5"/>
      <c r="AD1309" s="1055"/>
      <c r="AE1309" s="1055"/>
      <c r="AF1309" s="1055"/>
      <c r="AG1309" s="1055"/>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4">
        <v>20</v>
      </c>
      <c r="B1310" s="1054">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5"/>
      <c r="AD1310" s="1055"/>
      <c r="AE1310" s="1055"/>
      <c r="AF1310" s="1055"/>
      <c r="AG1310" s="1055"/>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4">
        <v>21</v>
      </c>
      <c r="B1311" s="1054">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5"/>
      <c r="AD1311" s="1055"/>
      <c r="AE1311" s="1055"/>
      <c r="AF1311" s="1055"/>
      <c r="AG1311" s="1055"/>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4">
        <v>22</v>
      </c>
      <c r="B1312" s="1054">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5"/>
      <c r="AD1312" s="1055"/>
      <c r="AE1312" s="1055"/>
      <c r="AF1312" s="1055"/>
      <c r="AG1312" s="1055"/>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4">
        <v>23</v>
      </c>
      <c r="B1313" s="1054">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5"/>
      <c r="AD1313" s="1055"/>
      <c r="AE1313" s="1055"/>
      <c r="AF1313" s="1055"/>
      <c r="AG1313" s="1055"/>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4">
        <v>24</v>
      </c>
      <c r="B1314" s="1054">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5"/>
      <c r="AD1314" s="1055"/>
      <c r="AE1314" s="1055"/>
      <c r="AF1314" s="1055"/>
      <c r="AG1314" s="1055"/>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4">
        <v>25</v>
      </c>
      <c r="B1315" s="1054">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5"/>
      <c r="AD1315" s="1055"/>
      <c r="AE1315" s="1055"/>
      <c r="AF1315" s="1055"/>
      <c r="AG1315" s="1055"/>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4">
        <v>26</v>
      </c>
      <c r="B1316" s="1054">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5"/>
      <c r="AD1316" s="1055"/>
      <c r="AE1316" s="1055"/>
      <c r="AF1316" s="1055"/>
      <c r="AG1316" s="1055"/>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4">
        <v>27</v>
      </c>
      <c r="B1317" s="1054">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5"/>
      <c r="AD1317" s="1055"/>
      <c r="AE1317" s="1055"/>
      <c r="AF1317" s="1055"/>
      <c r="AG1317" s="1055"/>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4">
        <v>28</v>
      </c>
      <c r="B1318" s="1054">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5"/>
      <c r="AD1318" s="1055"/>
      <c r="AE1318" s="1055"/>
      <c r="AF1318" s="1055"/>
      <c r="AG1318" s="1055"/>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4">
        <v>29</v>
      </c>
      <c r="B1319" s="1054">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5"/>
      <c r="AD1319" s="1055"/>
      <c r="AE1319" s="1055"/>
      <c r="AF1319" s="1055"/>
      <c r="AG1319" s="1055"/>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4">
        <v>30</v>
      </c>
      <c r="B1320" s="1054">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5"/>
      <c r="AD1320" s="1055"/>
      <c r="AE1320" s="1055"/>
      <c r="AF1320" s="1055"/>
      <c r="AG1320" s="1055"/>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2021-06-25T13:17:08Z</cp:lastPrinted>
  <dcterms:created xsi:type="dcterms:W3CDTF">2012-03-13T00:50:25Z</dcterms:created>
  <dcterms:modified xsi:type="dcterms:W3CDTF">2021-06-25T13:17:12Z</dcterms:modified>
</cp:coreProperties>
</file>