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55" yWindow="525" windowWidth="10500" windowHeight="7590" tabRatio="852" activeTab="3"/>
  </bookViews>
  <sheets>
    <sheet name="反映状況調" sheetId="1" r:id="rId1"/>
    <sheet name="２８新規事業" sheetId="2" r:id="rId2"/>
    <sheet name="公開プロセス対象事業" sheetId="3" r:id="rId3"/>
    <sheet name="集計表（公表様式）" sheetId="4" r:id="rId4"/>
  </sheets>
  <definedNames>
    <definedName name="Z_1310C804_8C65_45C3_8B78_EBD01342D795_.wvu.FilterData" localSheetId="0" hidden="1">'反映状況調'!$A$8:$Y$79</definedName>
    <definedName name="Z_22FB8127_316D_408F_8A63_F7AD600F633C_.wvu.FilterData" localSheetId="0" hidden="1">'反映状況調'!$A$8:$Y$79</definedName>
    <definedName name="Z_3610A0EF_9693_4F22_9C71_BA1A53A4FBF3_.wvu.FilterData" localSheetId="0" hidden="1">'反映状況調'!$A$8:$Y$79</definedName>
    <definedName name="Z_3B989D9A_E190_410B_9AF3_EB59816F408F_.wvu.FilterData" localSheetId="0" hidden="1">'反映状況調'!$A$8:$Y$79</definedName>
    <definedName name="Z_426113EB_550C_40DC_B715_17B959AE4B34_.wvu.FilterData" localSheetId="0" hidden="1">'反映状況調'!$A$8:$Y$79</definedName>
    <definedName name="Z_49FE18F3_D6D6_421A_BD8F_86E0372C5C51_.wvu.FilterData" localSheetId="0" hidden="1">'反映状況調'!$A$8:$Y$79</definedName>
    <definedName name="Z_4F076C84_A018_4659_BAF7_680CB740B806_.wvu.FilterData" localSheetId="0" hidden="1">'反映状況調'!$A$8:$Y$79</definedName>
    <definedName name="Z_5D154BEB_00C1_4934_8C22_D6138D7D3A93_.wvu.FilterData" localSheetId="0" hidden="1">'反映状況調'!$A$8:$Y$79</definedName>
    <definedName name="Z_5DE93D35_EF79_47DA_A5C1_7D1C3A8838EF_.wvu.FilterData" localSheetId="0" hidden="1">'反映状況調'!$A$8:$Y$79</definedName>
    <definedName name="Z_629C0DAE_3DBC_4372_9343_E8DD14AB2B98_.wvu.FilterData" localSheetId="0" hidden="1">'反映状況調'!$A$8:$Y$79</definedName>
    <definedName name="Z_6C72E136_0934_416E_AB7A_63AED23B7C05_.wvu.FilterData" localSheetId="0" hidden="1">'反映状況調'!$A$8:$Y$79</definedName>
    <definedName name="Z_7B3FDF17_28C4_4284_B763_1564BC1DF437_.wvu.FilterData" localSheetId="0" hidden="1">'反映状況調'!$A$8:$Y$79</definedName>
    <definedName name="Z_8B9157EA_CC93_4820_B2CB_3C0F1EA6E7DC_.wvu.FilterData" localSheetId="0" hidden="1">'反映状況調'!$A$8:$Y$79</definedName>
    <definedName name="Z_A6EC4941_5ED2_4781_BCAF_3C1B6705B1F0_.wvu.FilterData" localSheetId="0" hidden="1">'反映状況調'!$A$8:$Y$79</definedName>
    <definedName name="Z_A7035BCA_AFCC_428B_A0B3_F5152C5CD505_.wvu.FilterData" localSheetId="0" hidden="1">'反映状況調'!$A$8:$Y$79</definedName>
    <definedName name="Z_AA78F3EC_00D0_4E56_A44B_D396CADDA8C8_.wvu.FilterData" localSheetId="0" hidden="1">'反映状況調'!$A$8:$Y$79</definedName>
    <definedName name="Z_AB6152D6_5C09_4E37_993C_31E703B2C0E5_.wvu.FilterData" localSheetId="0" hidden="1">'反映状況調'!$A$8:$Y$79</definedName>
    <definedName name="Z_B50808A4_735A_4FEA_AEBA_9FD7F8B31263_.wvu.FilterData" localSheetId="0" hidden="1">'反映状況調'!$A$8:$Y$79</definedName>
    <definedName name="Z_BA4AA28B_9B09_4919_9485_8810704ED2F5_.wvu.FilterData" localSheetId="0" hidden="1">'反映状況調'!$A$8:$Y$79</definedName>
    <definedName name="Z_C9D816A3_123F_4044_AA0A_A05B65819BA5_.wvu.FilterData" localSheetId="0" hidden="1">'反映状況調'!$A$8:$Y$79</definedName>
    <definedName name="Z_D4BD8E0C_72FF_4BBA_9589_5401690C1FFC_.wvu.FilterData" localSheetId="0" hidden="1">'反映状況調'!$A$8:$Y$79</definedName>
    <definedName name="Z_E23740B5_2DDB_4E44_BD20_15E2059D69D5_.wvu.FilterData" localSheetId="0" hidden="1">'反映状況調'!$A$8:$Y$79</definedName>
    <definedName name="Z_F3DEB577_1719_4C47_99B6_F705B295E686_.wvu.FilterData" localSheetId="0" hidden="1">'反映状況調'!$A$8:$Y$79</definedName>
  </definedNames>
  <calcPr fullCalcOnLoad="1"/>
</workbook>
</file>

<file path=xl/comments4.xml><?xml version="1.0" encoding="utf-8"?>
<comments xmlns="http://schemas.openxmlformats.org/spreadsheetml/2006/main">
  <authors>
    <author>作成者</author>
  </authors>
  <commentList>
    <comment ref="P10" authorId="0">
      <text>
        <r>
          <rPr>
            <b/>
            <sz val="9"/>
            <rFont val="ＭＳ Ｐゴシック"/>
            <family val="3"/>
          </rPr>
          <t>平成２９年度予算概算要求額から、対象外経費を除外した金額を記載</t>
        </r>
      </text>
    </comment>
    <comment ref="Y10" authorId="0">
      <text>
        <r>
          <rPr>
            <b/>
            <sz val="9"/>
            <rFont val="ＭＳ Ｐゴシック"/>
            <family val="3"/>
          </rPr>
          <t>平成２９年度予算概算要求額から、対象外経費を除外した金額を記載</t>
        </r>
      </text>
    </comment>
  </commentList>
</comments>
</file>

<file path=xl/sharedStrings.xml><?xml version="1.0" encoding="utf-8"?>
<sst xmlns="http://schemas.openxmlformats.org/spreadsheetml/2006/main" count="975" uniqueCount="410">
  <si>
    <t>備　　考</t>
  </si>
  <si>
    <t>一般会計</t>
  </si>
  <si>
    <t>合　　　　　計</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</si>
  <si>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</si>
  <si>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</si>
  <si>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</si>
  <si>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</si>
  <si>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</si>
  <si>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</si>
  <si>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</si>
  <si>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</si>
  <si>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</si>
  <si>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</si>
  <si>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</si>
  <si>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</si>
  <si>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</si>
  <si>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</si>
  <si>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</si>
  <si>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（単位：百万円）</t>
  </si>
  <si>
    <t>備　考</t>
  </si>
  <si>
    <t>反映内容</t>
  </si>
  <si>
    <t>反映額</t>
  </si>
  <si>
    <t>事業数</t>
  </si>
  <si>
    <t>反映額</t>
  </si>
  <si>
    <t>事業数</t>
  </si>
  <si>
    <t>「縮減」</t>
  </si>
  <si>
    <t>「廃止」</t>
  </si>
  <si>
    <t>特　　　別　　　会　　　計</t>
  </si>
  <si>
    <t>一　　　般　　　会　　　計</t>
  </si>
  <si>
    <t>一般会計　＋　特別会計</t>
  </si>
  <si>
    <t>所　管</t>
  </si>
  <si>
    <t>(単位：事業、百万円）</t>
  </si>
  <si>
    <t>（単位：百万円）</t>
  </si>
  <si>
    <t>合　　　　　計</t>
  </si>
  <si>
    <t>現状通り</t>
  </si>
  <si>
    <t>「執行等
改善」
事業数</t>
  </si>
  <si>
    <t>「執行等
改善」
事業数</t>
  </si>
  <si>
    <t>行政事業レビュー推進チームの所見</t>
  </si>
  <si>
    <t>行政事業レビュー推進チームの所見
（概要）</t>
  </si>
  <si>
    <t>「執行等
改善」
事業数</t>
  </si>
  <si>
    <t>｢廃止｣</t>
  </si>
  <si>
    <t>いずれの施策にも関連しないもの</t>
  </si>
  <si>
    <t>とりまとめコメント（概要）</t>
  </si>
  <si>
    <t>公開プロセス</t>
  </si>
  <si>
    <t>前年度新規</t>
  </si>
  <si>
    <t xml:space="preserve">最終実施年度 </t>
  </si>
  <si>
    <t>その他</t>
  </si>
  <si>
    <t>　　　　「前年度新規」：前年度に新規に開始したもの。</t>
  </si>
  <si>
    <t>　</t>
  </si>
  <si>
    <t>平成２７年度</t>
  </si>
  <si>
    <t>反映状況</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</si>
  <si>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</si>
  <si>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</si>
  <si>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</si>
  <si>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</si>
  <si>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</si>
  <si>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注１．　該当がない場合は「－」を記載し、負の数値を記載する場合は「▲」を使用する。</t>
  </si>
  <si>
    <t>注１．　該当がない場合は「－」を記載し、負の数値を記載する場合は「▲」を使用する。</t>
  </si>
  <si>
    <t>委託調査</t>
  </si>
  <si>
    <t>補助金等</t>
  </si>
  <si>
    <t>執行
可能額</t>
  </si>
  <si>
    <t>平成２８年度</t>
  </si>
  <si>
    <t>事業開始
年度</t>
  </si>
  <si>
    <t>事業終了
(予定)年度</t>
  </si>
  <si>
    <t>注３．「反映内容」欄の「廃止」、「縮減」、「執行等改善」、「予定通り終了」、「現状通り」の考え方については、次のとおりである。</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</si>
  <si>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</si>
  <si>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</si>
  <si>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</si>
  <si>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｢廃止｣「縮減｣計</t>
  </si>
  <si>
    <t>｢廃止｣｢縮減｣計</t>
  </si>
  <si>
    <t xml:space="preserve">　　　　　　　　　　　（概算要求時点で「改善事項を実施済み」又は「具体的な改善事項を意思決定済み」となるものに限る。「今後検討」や「～に向けて努める」などのようなものについては含まない。）　
</t>
  </si>
  <si>
    <t>　　　　一般会計と特別会計のそれぞれの事業数を合計した数が「一般会計＋特別会計」欄の事業数と合わない場合がある。</t>
  </si>
  <si>
    <t>注３．「廃止」、「縮減」及び「執行等改善」の考え方については、次のとおりである。</t>
  </si>
  <si>
    <t>注４．　一般会計と特別会計の両会計から構成される事業については、一般会計及び特別会計ともに記入すること。事業によっては、一般会計と特別会計の両会計から構成されているものがあり、</t>
  </si>
  <si>
    <t>平成２５年度対象</t>
  </si>
  <si>
    <t>平成２６年度対象</t>
  </si>
  <si>
    <t>平成２８年度行政事業レビュー事業単位整理表兼点検結果の平成２９年度予算概算要求への反映状況調表</t>
  </si>
  <si>
    <t>平成２７年度
補正後予算額</t>
  </si>
  <si>
    <t>平成２９年度</t>
  </si>
  <si>
    <t>平成２８年度新規事業</t>
  </si>
  <si>
    <t>平成２９年度
要求額</t>
  </si>
  <si>
    <t>平成２８年度
当初予算額</t>
  </si>
  <si>
    <t>公開プロセス結果の平成２９年度予算概算要求への反映状況</t>
  </si>
  <si>
    <t>行政事業レビュー点検結果の平成２９年度予算概算要求への反映状況（集計表）</t>
  </si>
  <si>
    <t>平成27年度
実施事業数</t>
  </si>
  <si>
    <t>平成27年度
実施事業数</t>
  </si>
  <si>
    <t>（参考）
29年度
要求額</t>
  </si>
  <si>
    <t>注２．「行政事業レビュー対象事業数」は、平成２７年度に実施した事業数であり、平成２８年度から開始された事業（平成２８年度新規事業）及び平成２９年度予算概算要求において新規に要求する事業（平成２９年度新規要求事業）は含まれない。</t>
  </si>
  <si>
    <t>　　　　「縮減」：行政事業レビューの点検の結果、見直しが行われ平成２９年度予算概算要求において何らかの削減を行うもの。　</t>
  </si>
  <si>
    <t>　　　　「執行等改善」：行政事業レビューの点検の結果、平成２９年度予算概算要求の金額に反映は行わないものの、明確な廃止年限の設定や執行等の改善を行うもの。</t>
  </si>
  <si>
    <t>注５．「(参考)29年度要求額」は、行政事業レビューシートの作成・公表の対象となる事業（平成２７年度実施事業、平成２８年度新規事業、平成２９年度新規要求事業）の要求合計額である。</t>
  </si>
  <si>
    <t>外部有識者の所見</t>
  </si>
  <si>
    <t>平成２７年度レビューシート番号</t>
  </si>
  <si>
    <t>外部有識者点検対象（公開プロセス含む）
※対象となる場合、理由を記載</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</si>
  <si>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</si>
  <si>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</si>
  <si>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</si>
  <si>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</si>
  <si>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注５．「外部有識者点検対象」欄については、平成２８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又は平成２７年度の行政事業レビューの取組において外部有識者の点検を受けたものは、それぞれ「平成２５年度対象」、「平成２６年度対象」、「平成２７年度」と記載する。なお、平成２８年度に外部有識者の点検を受ける事業について、平成２５年度、平成２６年度又は平成２７年度にも点検を受けている場合には、選択理由のみを記載する（「前年度新規」、「最終実施年度」、「行革推進会議」、「継続の是非」、「その他」のいずれかを記載）。</t>
  </si>
  <si>
    <t>施策名：１．原子力規制行政に対する信頼の確保</t>
  </si>
  <si>
    <t>-</t>
  </si>
  <si>
    <t>施策名：２．原子力施設等に係る規制の厳正かつ適切な実施</t>
  </si>
  <si>
    <t>施策名：３．東京電力福島第一原子力発電所の廃炉に向けた取組の監視等</t>
  </si>
  <si>
    <t>施策名：４．原子力の安全確保に向けた技術・人材の基盤の構築</t>
  </si>
  <si>
    <t>新28-0001</t>
  </si>
  <si>
    <t>原子力規制人材育成事業</t>
  </si>
  <si>
    <t>原子力規制庁</t>
  </si>
  <si>
    <t>（項）原子力安全確保費
（大事項）原子力の安全確保に必要な経費</t>
  </si>
  <si>
    <t>施策名：５．核セキュリティ対策の強化及び保障措置の着実な実施</t>
  </si>
  <si>
    <t>施策名：６．原子力災害対策及び放射線モニタリングの充実</t>
  </si>
  <si>
    <t>新28-0002</t>
  </si>
  <si>
    <t>原子力災害時医療実効性確保事業</t>
  </si>
  <si>
    <t>エネルギー対策特別会計</t>
  </si>
  <si>
    <t>（項）原子力安全規制対策費
（大事項）原子力の安全規制対策に必要な経費</t>
  </si>
  <si>
    <t>新28-0002</t>
  </si>
  <si>
    <t>新28-0003</t>
  </si>
  <si>
    <t>航空機モニタリング運用技術の確立等委託費</t>
  </si>
  <si>
    <t>新28-0003</t>
  </si>
  <si>
    <t>エネルギー対策特別会計電源開発促進勘定</t>
  </si>
  <si>
    <t>会計区分</t>
  </si>
  <si>
    <t>項・事項</t>
  </si>
  <si>
    <t>原子力規制委員会</t>
  </si>
  <si>
    <t>原子力規制委員会</t>
  </si>
  <si>
    <t>（単位：百万円）</t>
  </si>
  <si>
    <t>反映内容</t>
  </si>
  <si>
    <t>Ａ</t>
  </si>
  <si>
    <t>Ｂ</t>
  </si>
  <si>
    <t>Ｂ－Ａ＝Ｃ</t>
  </si>
  <si>
    <t>施策名：１．原子力規制行政に対する信頼の確保</t>
  </si>
  <si>
    <t>原子力の安全規制</t>
  </si>
  <si>
    <t>平成23年度</t>
  </si>
  <si>
    <t>平成32年度</t>
  </si>
  <si>
    <t>平成28年度より、「原子力の安全規制」から「試験研究炉等の原子力の安全規制」へ名称を変更するとともに、核セキュリティ対策に係る事業は「試験研究炉等の核セキュリティ対策」として事業を切り分ける。</t>
  </si>
  <si>
    <t>（項）原子力安全確保費
（大事項）原子力の安全確保に必要な経費</t>
  </si>
  <si>
    <t>平成２７年度対象</t>
  </si>
  <si>
    <t>原子力安全規制情報広聴・広報事業委託費</t>
  </si>
  <si>
    <t>平成16年度</t>
  </si>
  <si>
    <t>平成30年度</t>
  </si>
  <si>
    <t>（項）原子力安全規制対策費
（大事項）原子力の安全規制対策に必要な経費</t>
  </si>
  <si>
    <t>国際原子力発電安全協力推進事業</t>
  </si>
  <si>
    <t>平成7年度</t>
  </si>
  <si>
    <t>（項）原子力安全規制対策費
（大事項）原子力の安全規制対策に必要な経費
（項）事務取扱費
（大事項）原子力の安全規制対策に必要な経費</t>
  </si>
  <si>
    <t>国際原子力機関原子力発電所等安全対策拠出金</t>
  </si>
  <si>
    <t>平成4年度</t>
  </si>
  <si>
    <t>平成31年度</t>
  </si>
  <si>
    <t>経済協力開発機構原子力機関拠出金</t>
  </si>
  <si>
    <t>平成18年度</t>
  </si>
  <si>
    <t>原子力発電安全基盤調査拠出金</t>
  </si>
  <si>
    <t>国連大学拠出金</t>
  </si>
  <si>
    <t>平成25年度</t>
  </si>
  <si>
    <t>平成27年度</t>
  </si>
  <si>
    <t>施策名：２．原子力施設等に係る規制の厳正かつ適切な実施</t>
  </si>
  <si>
    <t>放射線障害防止対策</t>
  </si>
  <si>
    <t>昭和33年度</t>
  </si>
  <si>
    <t>平成29年度</t>
  </si>
  <si>
    <t>原子力発電施設等従事者追跡健康調査等委託費</t>
  </si>
  <si>
    <t>平成2年度</t>
  </si>
  <si>
    <t>発電炉運転管理分野（検査・運転管理）の規制高度化研究事業</t>
  </si>
  <si>
    <t>平成２８年度より、「発電炉運転管理分野（検査・運転管理）の規制高度化研究事業」から「発電炉運転管理分野（検査・運転管理）の規制高度化事業」へ名称を変更</t>
  </si>
  <si>
    <t>（項）事務取扱費
（大事項）原子力の安全規制対策に必要な経費</t>
  </si>
  <si>
    <t>原子力の安全規制（再掲）</t>
  </si>
  <si>
    <t>施策名：３．東京電力福島第一原子力発電所の廃炉に向けた取組の監視等</t>
  </si>
  <si>
    <t>バックエンド分野の規制高度化研究</t>
  </si>
  <si>
    <t>（項）原子力安全規制対策費
（大事項）原子力の安全規制対策に必要な経費               （項）事務取扱費
（大事項）原子力の安全規制対策に必要な経費</t>
  </si>
  <si>
    <t>使用済燃料等の貯蔵・輸送分野の規制高度化研究</t>
  </si>
  <si>
    <t>平成26年度</t>
  </si>
  <si>
    <t>平成33年度</t>
  </si>
  <si>
    <t>東京電力福島第一原子力発電所の廃棄物管理に係る規制技術基盤整備事業</t>
  </si>
  <si>
    <t>（項）原子力安全規制対策費
（大事項）原子力の安全規制対策に必要な経費              （項）事務取扱費
（大事項）原子力の安全規制対策に必要な経費</t>
  </si>
  <si>
    <t>東京電力福島第一原子力発電所事故の分析・評価事業</t>
  </si>
  <si>
    <t>（項）事務取扱費
（大事項）原子力の安全規制対策に必要な経費</t>
  </si>
  <si>
    <t>平成２７年度対象
最終実施年度</t>
  </si>
  <si>
    <t>施策名：４．原子力の安全確保に向けた技術・人材の基盤の構築</t>
  </si>
  <si>
    <t>原子力保安検査官等訓練設備整備事業委託費</t>
  </si>
  <si>
    <t>原子力安全研修事業</t>
  </si>
  <si>
    <t>平成24年度</t>
  </si>
  <si>
    <t>（項）事務取扱費
（大事項）原子力の安全規制対策に必要な経費</t>
  </si>
  <si>
    <t>軽水炉燃材料詳細健全性調査</t>
  </si>
  <si>
    <t>平成28年度より、「軽水炉燃材料詳細健全性調査」から「軽水炉照射材料健全性評価研究」へ名称変更</t>
  </si>
  <si>
    <t xml:space="preserve">                                             　 燃料等安全高度化対策事業
</t>
  </si>
  <si>
    <t xml:space="preserve">                平成29年度
</t>
  </si>
  <si>
    <t xml:space="preserve">                                            　  高経年化技術評価高度化事業
</t>
  </si>
  <si>
    <t>（項）原子力安全規制対策費
（大事項）原子力の安全規制対策に必要な経費
（項）事務取扱費
（大事項）原子力の安全規制対策に必要な経費</t>
  </si>
  <si>
    <t>原子力施設の地質構造等調査・研究事業</t>
  </si>
  <si>
    <t>発電炉システム安全設計審査規制高度化研究事業</t>
  </si>
  <si>
    <t>原子力施設耐震・耐津波安全設計審査規制研究事業</t>
  </si>
  <si>
    <t>（項）原子力安全規制対策費
（大事項）原子力の安全規制対策に必要な経費
（項）事務取扱費
（大事項）原子力の安全規制対策に必要な経費</t>
  </si>
  <si>
    <t>核燃料サイクル分野の規制高度化研究事業</t>
  </si>
  <si>
    <t>発電炉シビアアクシデント安全設計審査規制高度化研究事業</t>
  </si>
  <si>
    <t>平成２６年度対象
最終実施年度</t>
  </si>
  <si>
    <t>放射性廃棄物の処分・放射性物質の輸送等の規制基準整備</t>
  </si>
  <si>
    <t>平成15年度</t>
  </si>
  <si>
    <t>原子炉施設等の規制基準整備事業</t>
  </si>
  <si>
    <t>（項）事務取扱費
（大事項）原子力の安全規制対策に必要な経費</t>
  </si>
  <si>
    <t>技術基盤分野の規制高度化研究事業</t>
  </si>
  <si>
    <t>発電炉設計審査分野の規制研究事業</t>
  </si>
  <si>
    <t xml:space="preserve">                  平成28年度
</t>
  </si>
  <si>
    <t>原子力施設等安全解析事業</t>
  </si>
  <si>
    <t>原子力規制高度化研究拠出金（ＮＲＣ等）</t>
  </si>
  <si>
    <t>原子力安全情報に係る基盤整備・分析評価事業</t>
  </si>
  <si>
    <t>平成30年度</t>
  </si>
  <si>
    <t>平成28年度より「火山影響評価知見整備事業」から「火山影響評価に係る研究事業」へ名称変更</t>
  </si>
  <si>
    <t>原子力規制高度化研究拠出金</t>
  </si>
  <si>
    <t>研修用プラントシミュレータ整備事業委託費</t>
  </si>
  <si>
    <t>原子力防災分野の規制調査研究事業</t>
  </si>
  <si>
    <t>新27-0001</t>
  </si>
  <si>
    <t>軽水炉の事故時熱流動調査委託費</t>
  </si>
  <si>
    <t>本事業は、平成２８年度予算要求に係る検討の結果、発電炉設計審査分野の規制研究事業に統合することとしたため、事業終了年度を平成３１年度から平成２７年度に変更することとした。</t>
  </si>
  <si>
    <t>新27-0002</t>
  </si>
  <si>
    <t>国連大学等拠出金（再掲）</t>
  </si>
  <si>
    <t>バックエンド分野の規制高度化研究（再掲）</t>
  </si>
  <si>
    <t>使用済燃料等の貯蔵・輸送分野の規制高度化研究　（再掲）</t>
  </si>
  <si>
    <t>燃料デブリ臨界管理評価手法整備事業委託費（再掲）</t>
  </si>
  <si>
    <t>東京電力福島第一原子力発電所の廃棄物管理に係る規制技術基盤整備事業（再掲）</t>
  </si>
  <si>
    <t>東京電力福島第一原子力発電所事故の分析・評価事業（再掲）</t>
  </si>
  <si>
    <t>施策名：５．核セキュリティ対策の強化及び保障措置の着実な実施</t>
  </si>
  <si>
    <t>保障措置の実施に必要な経費</t>
  </si>
  <si>
    <t>昭和52年度</t>
  </si>
  <si>
    <t>保障措置環境分析調査委託費</t>
  </si>
  <si>
    <t>平成8年度</t>
  </si>
  <si>
    <t>（項）電源利用対策費
（大事項）電源利用対策に必要な経費</t>
  </si>
  <si>
    <t>大型混合酸化物燃料加工施設保障措置試験研究委託費</t>
  </si>
  <si>
    <t>平成13年度</t>
  </si>
  <si>
    <t>国際原子力機関保障措置拠出金</t>
  </si>
  <si>
    <t>昭和61年度</t>
  </si>
  <si>
    <t>原子力発電施設等核物質防護対策</t>
  </si>
  <si>
    <t>国際原子力機関原子力発電所等安全対策拠出金（再掲）</t>
  </si>
  <si>
    <t>施策名：６．原子力災害対策及び放射線モニタリングの充実</t>
  </si>
  <si>
    <t>原子力艦寄港地放射能影響予測システムの整備</t>
  </si>
  <si>
    <t>昭和32年度</t>
  </si>
  <si>
    <t>放射能調査研究に必要な経費</t>
  </si>
  <si>
    <t>（項）放射能調査研究費
（大事項）放射能調査研究に必要な経費</t>
  </si>
  <si>
    <t>緊急時対策総合支援システム整備等委託費</t>
  </si>
  <si>
    <t>昭和57年度</t>
  </si>
  <si>
    <t>環境放射能水準調査等委託費</t>
  </si>
  <si>
    <t>昭和50年度</t>
  </si>
  <si>
    <t>海洋環境放射能総合評価委託費</t>
  </si>
  <si>
    <t>昭和58年度</t>
  </si>
  <si>
    <t>原子力防災専門人材育成事業委託費</t>
  </si>
  <si>
    <t>避難指示区域等における環境放射線モニタリング推進事業委託費</t>
  </si>
  <si>
    <t>環境放射線モニタリング国際動向調査等委託費</t>
  </si>
  <si>
    <t>放射線監視等交付金</t>
  </si>
  <si>
    <t>昭和49年度</t>
  </si>
  <si>
    <t>放射能測定の充実</t>
  </si>
  <si>
    <t>実効性のある緊急時モニタリングの体制整備</t>
  </si>
  <si>
    <t>原子力発電施設等緊急時対策技術等</t>
  </si>
  <si>
    <t>原子力災害時における医療体制の実効性確保等事業委託費</t>
  </si>
  <si>
    <t>原子力防災分野の規制高度化研究事業</t>
  </si>
  <si>
    <t>平成２８年度より、「原子力防災分野の規制高度化研究事業」から「原子力災害対策実効性向上等調査研究事業」へ名称を変更</t>
  </si>
  <si>
    <t>－</t>
  </si>
  <si>
    <t>　　　　「縮減」：行政事業レビューの点検の結果、見直しが行われ平成２９年度予算概算要求において何らかの削減を行うもの。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</si>
  <si>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</si>
  <si>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</si>
  <si>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「その他」：上記の基準には該当しないが、行政事業レビュー推進チームが選定したもの。</t>
  </si>
  <si>
    <t>-</t>
  </si>
  <si>
    <t>-</t>
  </si>
  <si>
    <t>-</t>
  </si>
  <si>
    <t>-</t>
  </si>
  <si>
    <t>-</t>
  </si>
  <si>
    <t>・本事業の成果は、東京電力福島第一原子力発電所事故にも寄与するのであれば、レビューシートにおける「政策評価、経済・財政～関係」の「施策」欄には「３．東京電力福島第一原子力発電所の廃炉に向けた取組の監視等」も加え、政策体系上の位置づけを明確にした上でレビューを実施すべきである。
・競争性・公平性の観点から入札方法の改善を図り、効果的かつ効率的に業務を執行すること。
・ 引き続き執行率の向上に努めること。</t>
  </si>
  <si>
    <t>・実施予定の事業に必要な予算を計上しているにも関わらず、執行率が３割という状況は改善を要する。今後の調査計画を明確にし、今できることにスピード感・緊張感を持って取り組むこと。</t>
  </si>
  <si>
    <t>・透明性・競争性の観点から、随意契約をせざるを得ない理由があるのであればその理由を、随意契約（公募）については落札率を明記すべき。</t>
  </si>
  <si>
    <t>・引き続き、効果的・効率的な執行を行うこと。</t>
  </si>
  <si>
    <t>・内作による執行額の削減を否定するものではないが、これにより調査事業に遅れを生じさせることのないよう、意図した成果を得るための最適な手段を講じ、最小のコストで最大の効果が得られるよう効果的かつ効率的に業務を執行すること。
・ 成果指標として設定されている「マニュアル・ガイドの作成」はアウトプットであり、作成されたマニュアル・ガイドを活用していかに防災対応要員の対応能力が向上したかがその成果である。その観点から成果指標を見直すべき。</t>
  </si>
  <si>
    <t>・執行率が極めて低い状況が続いているにもかかわらず、成果指標は一定の成果が得られているとの説明となっており、このことは、予算の減額余地が相当程度あることを示唆することとなる。予算計上額が妥当と考えるならば、その証左となるような成果指標及び執行率が低いことの妥当性をより丁寧に記載すべき。
・成果指標の実績と執行率の関係が分かりにくい。また、「事業者から申請があったものに対しての対応実績」は、事業者からの申請状況に依存するため、原子力規制庁としての目標設定が出来ないことから、指標設定としては適切ではない。
・契約方式・落札率等が明記されていない点について、複数年契約に因るとのことであるが、第三者にもわかるよう説明が必要である。</t>
  </si>
  <si>
    <t>・国費事業の透明性確保の観点から、委託先及び再委託先の落札率について、しっかりと明記すること。</t>
  </si>
  <si>
    <t>事業内容の一部改善</t>
  </si>
  <si>
    <t>事業全体の抜本的な改善</t>
  </si>
  <si>
    <t>終了予定</t>
  </si>
  <si>
    <t>執行等改善</t>
  </si>
  <si>
    <t>予定通り終了</t>
  </si>
  <si>
    <t>・低位な執行率が続いており、予算計上する際、必要な事業や費用の見極めを適切に行うこと。</t>
  </si>
  <si>
    <t>・外部有識者コメントを踏まえ、適切に対応すること。</t>
  </si>
  <si>
    <t>・拠出した事業の執行状況、成果について、国民にわかりやすく説明すること。</t>
  </si>
  <si>
    <t>･拠出した事業により得られた成果について、今後の原子力規制に適切に反映させるとともに、国民にわかりやすく説明すること。</t>
  </si>
  <si>
    <t>・幅広く関連業者の応札参加を積極的に働きかける等の入札方法の改善を通じ競争性の確保に努めるとともに、随意契約における価格交渉を行うなど、コスト削減や効率化に向けた更なる検証･工夫をすること。</t>
  </si>
  <si>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t>
  </si>
  <si>
    <t>・外部有識者コメントを踏まえ、適切に対応すること。</t>
  </si>
  <si>
    <t>･ 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</si>
  <si>
    <t>･ 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</si>
  <si>
    <t>・ 競争性の確保に留意しつつ、引き続き、効果的･効率的な執行を行うこと。
・ 海外機関との共同研究事業に関して、どの事業に移管して実施することとしたのか等、拠出した事業の執行状況、成果について、国民にわかりやすく説明すること。</t>
  </si>
  <si>
    <t>-</t>
  </si>
  <si>
    <t>-</t>
  </si>
  <si>
    <t>・幅広く関連業者の応札参加を積極的に働きかける等の入札方法の改善を通じ競争性の確保に努めること。
・ 内作による執行額の削減を否定するものではないが、これにより調査事業に遅れを生じさせることのないよう、意図した成果を得るための最適な手段を講じ、最小のコストで最大の効果が得られるよう効果的かつ効率的に業務を執行すること。</t>
  </si>
  <si>
    <t>・平成２７年度限りで終了。</t>
  </si>
  <si>
    <t>-</t>
  </si>
  <si>
    <t>・必要な事業を見極めたうえで適切に予算を計上すること。
・幅広く関連業者の応札参加を積極的に働きかける等の入札方法の改善を通じ競争性の確保に努めるとともに、随意契約における価格交渉を行うなど、コスト削減や効率化に向けた更なる検証･工夫をすること。</t>
  </si>
  <si>
    <t>・必要な事業を見極めたうえで適切に予算を計上すること。
・幅広く関連業者の応札参加を積極的に働きかける等の入札方法の改善を通じ競争性の確保に努めること。</t>
  </si>
  <si>
    <t>・事業の執行状況、成果について、国民にわかりやすく説明すること。
・平成２７年度における不用率についてわかりやすい説明を明記すべき。</t>
  </si>
  <si>
    <t>・必要な事業を見極めたうえで適切に予算を計上すること。</t>
  </si>
  <si>
    <t xml:space="preserve">・平成２７年度における不用率についてわかりやすい説明を明記すべき。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
</t>
  </si>
  <si>
    <t>・幅広く関連業者の応札参加を積極的に働きかける等の入札方法の改善を通じ競争性の確保に努めるとともに、随意契約における価格交渉を行うなど、コスト削減や効率化に向けた更なる検証･工夫をすること。</t>
  </si>
  <si>
    <t xml:space="preserve">・平成２７年度における不用率についてわかりやすい説明を明記すべき。
・幅広く関連業者の応札参加を積極的に働きかける等の入札方法の改善を通じ競争性の確保に努めること。
</t>
  </si>
  <si>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t>
  </si>
  <si>
    <t>・ 拠出した事業の執行状況、成果について、国民にわかりやすく説明すること。</t>
  </si>
  <si>
    <t>・随意契約における価格交渉を行うなど、コスト削減や効率化に向けた更なる検証･工夫をすること。</t>
  </si>
  <si>
    <t>・再委託案件に一者応札が多く見られるため、再委託先に相見積もり等により競争性を確保するよう求めること。</t>
  </si>
  <si>
    <t>・拠出した事業の執行状況、成果について、国民にわかりやすく説明すること。</t>
  </si>
  <si>
    <t>・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t>
  </si>
  <si>
    <t>・国内にかかわらず、幅広く関連業者の応札参加を積極的に働きかける等の入札方法の改善を通じ競争性の確保に努めるとともに、随意契約における価格交渉を行うなど、コスト削減や効率化に向けた更なる検証･工夫をすること。
・ 事業進捗の遅れを取り戻し、最終目標年度までに適切な成果が得られるよう、スピード感をもって執行にあたること。</t>
  </si>
  <si>
    <t>・幅広く関連業者の応札参加を積極的に働きかける等の入札方法の改善を通じ競争性の確保に努めるとともに、随意契約における価格交渉を行うなど、コスト削減や効率化に向けた更なる検証･工夫をすること。
・事業の執行にあたり、海外企業との契約に要する時間、各種の調整に要する時間等を考慮し、年度内の予算執行が可能かどうかを検討した上で、予算を計上すること。</t>
  </si>
  <si>
    <t xml:space="preserve"> 一者応札を改善し、外国企業を含む複数の能力ある民間企業等による応札参加を促すため、契約額が高額となる案件についてはその事業内容を精査し、当該事業全体の効率性・効果性を確保できる範囲で可能な限り契約内容を複数に分割して、特定の事業分野だけに長けた民間企業等であっても応札できるよう取り組む。
 また、従来は約２週間程度であった最低価格落札方式の公告期間を、緊急性の高いものを除いて原則として約４週間以上に引き上げ応札機会を拡大するほか、契約内容に応じて可能な限り「海外の最新技術・知見の情報収集を行い、その活用を検討すること」等を応札条件に追加するなど、応札者に諸外国の先進的な取り組みを取り入れるよう促す。
 これらの取り組みを可能な限り早期に実施することにより、平成２８年度において、本事業に係る全契約数のうち一者応札又は随意契約となった契約件数の合計の占める割合が、平成２７年度比で約３割以上減少することを目標とする。
 事務費については、平成２７年度における具体的な使途を行政事業ﾚﾋﾞｭｰｼｰﾄに追記するとともに、平成２９年度以降においては、その使途に応じて「職員旅費」「放射線防護資機材整備費」「研修費」など具体的な費目に細分化して計上するなど、使途の一層の透明化を図る。
・ 当該分野のリスクマネジメントについて専門的知見・能力を有する外部の民間企業等の協力を得て、平成２９年度中を目途に、既存システムに関するストレステストを早期に実施できるよう、直ちに所要の取り組みを進める。
 ストレステストにより把握された脆弱性（リスク）については、インフラ面での更なる増強にとどまらず、危機管理システム全体を俯瞰した改善策を検討して、緊急事態対応能力が全体として強化されるよう早急に取り組む。
 これらの取り組みと並行して、確立された指揮命令系統の下で緊急事態に対応する関係部署・要員が相互に連携してその能力を十分に発揮できるよう、引き続き、各種の研修・訓練等を通じて継続的に実効性の確認及び向上を図る。
 ストレステストを実施する平成２９年度以降は、アウトプットについて、活動指標を「当該年度のストレステストで対象としたチェック項目数に占める、当該テストにより改善課題があるとされたリスク項目数の割合」、活動実績を「当該年度のストレステストで対象としたチェック項目数」とし、また、アウトカムについては、成果指標を「前年度までのストレステストで抽出した改善課題があるとされた項目数に占める、改善又は解決された同項目数の割合」、成果目標を「成果指標の値＝１００％」とする。
</t>
  </si>
  <si>
    <t>平成２９年度より、「原子力発電施設等緊急時対策技術等」から「原子力発電施設等緊急時対策通信設備等整備事業」へ名称を変更</t>
  </si>
  <si>
    <t>・平成２９年度より、「実効性のある緊急時モニタリングの体制整備」から「緊急時モニタリングの体制整備事業」へ名称を変更。</t>
  </si>
  <si>
    <t>･一般競争入札を原則とし、また入札可能性調査も実施するなどして、参加者を限定しないような工夫を行って競争性を確保する。
・また、調査事業の実施期間に留意しつつ、国内外の最新の知見を収集するため、事業を効果的かつ効率的に執行していく。</t>
  </si>
  <si>
    <t>平成２９年度より、「使用済燃料等の貯蔵・輸送分野の規制高度化研究」から「放射性物質の輸送・貯蔵に係る安全規制の高度化事業」へ名称を変更</t>
  </si>
  <si>
    <t xml:space="preserve">・単位コストにおいて、分母である報告書件数の中に「学会報告数」、「論文数」などの複数のものが含まれていると、何の単位コストを表しているのかがわからないため、分母の種類を一つにする、あるいは区分するなどして、わかりやすく、意味のある指標にすべき。
・リスク評価及び高経年化評価に係る研究等の業務の委託先である国立研究開発法人日本原子力研究開発機構に対し、リスク評価手法等の適切性確認を委託することの妥当性について、明確な説明が必要である。
</t>
  </si>
  <si>
    <t>平成２９年度より、「原子力防災専門人材育成事業」から「放射線モニタリング等人材育成事業」へ名称を変更</t>
  </si>
  <si>
    <t>・行政事業レビュー推進チームの所見を踏まえ、拠出した事業により得られた成果を原子力規制委員会の広報の充実に向けてしっかりと活用していく。</t>
  </si>
  <si>
    <t>本事業は、平成29年度概算要求に係る検討の結果、本事業の内容を「発電炉設計審査分野の規制研究事業」及び「発電炉シビアアクシデント安全設計審査規制高度化研究事業」に統合したため、事業終了年度を平成31年度から平成28年度に変更した。</t>
  </si>
  <si>
    <t>・行政事業レビュー推進チームの所見を踏まえ、成果実績及び活動実績に係る自己点検の見直しを行った。</t>
  </si>
  <si>
    <t>・再委託先に相見積もり等により競争性の確保を求めるよう促す。</t>
  </si>
  <si>
    <t>・ 行政事業レビュー推進チームの所見を踏まえ、仕様の更なる具体化などに留意しつつ、引き続き、効率的な執行を行っていく。</t>
  </si>
  <si>
    <t>・ 行政事業レビュー推進チームの所見を踏まえ、施設建設の進捗状況に注視しつつ、国際約束履行の観点から適切な計画を立て、予算要求時の見積もりを厳格に行っていく。</t>
  </si>
  <si>
    <t>・ 行政事業レビュー推進チームの所見を踏まえ、成果実績及び活動実績に係る自己点検の見直しを行った。</t>
  </si>
  <si>
    <t>・ 研究成果の公表等の際に、拠出した事業の状況や成果についても積極的に説明していく。また、「原子力規制高度化研究拠出金（ＮＲＣ等）」の所見を踏まえて、原子力規制高度化研究拠出金（ＮＲＣ等）を当拠出金に移管し概算要求を行うこととした。それに伴い、アウトカムについて、最終年度の目標値を見直した。</t>
  </si>
  <si>
    <t>平成２９年度より、「発電炉システム安全設計審査規制高度化研究事業」から「燃料設計審査分野の規制研究事業」へ名称を変更</t>
  </si>
  <si>
    <t>・平成２７年度において不用率が大きくなっている理由は、主に、国際研修実施回数の減少、海外原子力規制情報調査事業の未実施、海外出張実施数の減少等によるものである。</t>
  </si>
  <si>
    <t xml:space="preserve">・外部有識者コメントを踏まえ、適切に対応すること。
</t>
  </si>
  <si>
    <t>・平成27年度限りで終了。
・平成27年度における不用率についてわかりやすい説明を明記すべき。</t>
  </si>
  <si>
    <t>・平成27年度限りで終了。
・有識者コメントを踏まえ、適切に対応すること。</t>
  </si>
  <si>
    <t>終了予定</t>
  </si>
  <si>
    <t>・平成２７年度における不用率についてわかりやすい説明を明記すべき。</t>
  </si>
  <si>
    <t>・ 行政事業レビュー推進チームの所見を踏まえ、仕様書の更なる具体化、入札公告期間を十分に確保することなどに留意しつつ、引き続き、コスト削減や効率的な執行を行っていく。</t>
  </si>
  <si>
    <t>平成33年度を事業の見直し年度として継続することとし、外部有識者コメントも踏まえつつ見直し及び今後の対応方針の検討を行った。
低位な執行率については、各年度特有の背景があるが、予算要求時には、これまで以上に必要な事業や費用の見極めを行った。
・契約に当たっては、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
・随意契約をせざる得ない場合であっても、価格交渉を行うなどして、更なるコスト削減や効率化を図っていく。
・再委託に係る随意契約については、委託先にも競争性を確保するよう働きかけるとともに、やむを得ず随意契約をする場合には理由書を作成させ確認し、執行額の検査も厳格に行っていく。
今後の成果目標等の設定において、取り組むべき研究課題や具体的な規制基準等への活用を念頭に安全研究テーマをより明確に示すこととし、実績については年次評価等で確認する。
原子力施設全体を対象とした安全研究のうち、当該事業は、外部事象（地震、津波、竜巻等）に関する評価研究及び上述事象の影響を受ける地盤、建屋、機器等の構造健全性に関する研究を実施している。実施に当たっては他の研究とも連携を図るとともに、研究資源を有する技術支援機関や大学・学会等の国内関係研究機関との連携を図っている。今後もこれら機関の技術力を広く活用するとともに、国外の研究機関や国際機関との連携、協力を積極的に取り組んでいく。特に地震、津波に関しては、引き続き、文科省の地震本部等の会合に参加して最新知見の収集を図るとともに、規制に反映する知見がある場合は安全研究に取り込むようにしている。
これまでの様々なハザードに関する確率論的リスク評価（PRA）の研究成果については、平成25年の新規制基準に反映している。現在は、今後実施する安全性向上評価の確認を的確に行うため、地震PRAによるモデルプラントの試解析を行っており、その成果は平成29年までに公開予定である。
・予算計上に当たっては、成果が早期に得られるよう、低位な執行率が続いていることに留意しつつ、十分な予算を計上するよう積極的に取り組んでいく。
・研究成果の公表に当たって、国民に広く分かりやすく伝わる方法を具体的に検討していく。</t>
  </si>
  <si>
    <t>平成29年度より「原子力施設耐震・耐津波安全設計審査規制研究事業」から「原子力施設における外部事象等に係る安全規制研究事業」へ名称を変更</t>
  </si>
  <si>
    <t>　平成33年度を事業の見直し年度として継続するが、外部有識者コメントも踏まえつつ成果指標等の見直しを行った。
・執行率が低い理由は審査に係る外部解析作業が発生しなかったためで、一定の成果が得られた理由は職員がもつ知見及び職員自らが実施した作業結果が審査に活用されたためである。予算の計上に当たっては、来年度の審査において外部解析が必要な課題が生じる可能性があるため、外部解析作業経費も含めて計上する必要があるが、数年不用率が大きいことから、今後の審査の状況を踏まえて厳格に精査し、事業に必要な経費を計上した。
・来年度以降の成果指標として、事業者からの申請状況に依存しない成果指標を設定した。
・複数年契約の案件についても、契約時の契約方式、落札率等を追記した。</t>
  </si>
  <si>
    <t>・ 本事業については、さらに効率的に業務を行うため、平成29年度より原子力規制高度化研究拠出金にて実施する。また、拠出した事業の状況や成果についても積極的に公表していく。</t>
  </si>
  <si>
    <t>本事業は、平成29年度概算要求に係る検討の結果、本事業の内容を「原子力規制高度化研究拠出金」に統合したため、事業終了年度を平成31年度から平成28年度に変更した。</t>
  </si>
  <si>
    <t>・平成27年度の不用額は主にこれまで使用してきた試験環境の現状復旧に係る調達の仕様変更に伴う減額によるものである。
・関連業者への声掛けや仕様書の具体化等を通じ、引き続き効率的な執行を行っていく。</t>
  </si>
  <si>
    <t>・外部有識者の所見を踏まえ、単位当たりコスト欄を修正した。
・本事業では、事業者が実施するリスク評価手法の適切性を原子力規制委員会が確認するために必要となる技術的知見を整備するため、必要な試験環境及び高度な技術を有する者として、国立研究開発法人日本原子力研究開発機構に試験研究を委託したものである。</t>
  </si>
  <si>
    <t>・平成２７年度における不用率についてわかりやすい説明を明記すべき。
・国内にかかわらず、幅広く関連業者の応札参加を積極的に働きかける等の入札方法の改善など、競争性の確保に留意しつつ、効果的･効率的に業務を執行すること。</t>
  </si>
  <si>
    <t>・Ｈ27年度の不用額理由は主に委託契約の発注時における仕様の精緻化及び額の確定検査における減額による。
・関連業者への声掛けや仕様書の具体化等を通じ、引き続き効率的な執行を行っていく。</t>
  </si>
  <si>
    <t>・行政事業レビュー推進チームの所見を踏まえ、成果実績及び活動実績に係る自己点検の見直しを行った。</t>
  </si>
  <si>
    <t>・幅広く関連業者の応札参加を積極的に働きかける等の入札方法の改善を通じ競争性の確保に努めるとともに、随意契約における価格交渉を行うなど、コスト削減や効率化に向けた更なる検証･工夫をすること。</t>
  </si>
  <si>
    <t>・左欄「平成28年度当初予算額」については、平成27年度補正後予算額のうち平成28年度に繰越しした額を記載。
・平成29年度より「研修用プラントシミュレータ整備事業委託費」から「プラントシミュレータ研修事業委託費」へ名称を変更</t>
  </si>
  <si>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
・専門機関である原子力規制委員会においては、職員のスキルアップが極めて重要である。昨年度に比べ受講者数（実績）の見込に対する割合は増加しているものの、引き続き同割合の増加に向けた取組を進めること。</t>
  </si>
  <si>
    <t>事業内容の一部改善</t>
  </si>
  <si>
    <t>執行等改善</t>
  </si>
  <si>
    <t>・アウトカムの設定について、これまでも総合評価分析事業を通じて当庁の発信する情報の信頼度に関するデータを取得しているところである。今後も継続的にデータを取得し、成果指標としてどのようなものが適切であるか研究、調査し事業内容の改善に反映させていく。
・随意契約となっている事業の委託先の選定において、これまで一般競争入札を実施しているところであるが、結果的に１者応札となっており、平成２７年度においては不落随意契約となっている状況。そのため、平成２８年度の委託先選定においては、入札説明会への参加者を増やすよう、公告から説明会の期間を９日間（規定では５日間以上）確保したところ。今後は、入札期間から説明会及び説明会から提案書提出までの期間をより多く確保するようにし、より新規参入事業者にも応札し易いよう努める。
・総合評価落札方式において、開札時に業者へ点数と値段を明らかにしているところ。落札できなかった理由が値段等の明快な場合は、業者から説明を求められることもなく、こちらからもしていないが、落札できなかった理由が値段等の明快でない場合で、業者から理由を聞かれた場合には、その理由を丁寧に説明している。</t>
  </si>
  <si>
    <t>・拠出した事業の執行状況、成果について、国民にわかりやすく説明すること。</t>
  </si>
  <si>
    <t xml:space="preserve">・平成２７年度の不用率については、事業の成果物の作成に時間を要し、次工程で行う事業を翌年度に見送ったことから、不用率が増大した。平成２８年度においては、前年度見送った事業の実施を行う必要があることから、同額要求となった。
・行政事業レビュー推進チームの所見を踏まえ、仕様書の更なる具体化、入札公告期間を十分に確保することなどに留意しつつ、引き続き、効率的な執行を行っていく。
</t>
  </si>
  <si>
    <t>・ 競争性の確保に留意しつつ、引き続き、効率的な執行を行っていく。</t>
  </si>
  <si>
    <t>-</t>
  </si>
  <si>
    <t>-</t>
  </si>
  <si>
    <t>執行等改善</t>
  </si>
  <si>
    <t>・行政事業レビュー推進チームの所見を踏まえ、仕様書の更なる具体化、入札公告期間を十分に確保することなどに留意しつつ、引き続き、効率的な執行を行っていく。</t>
  </si>
  <si>
    <t>・平成２７年度における不用は、予算額と予定価格の差及び一般競争入札による予定価格と落札額の差、事業費の効率化によるもの。
・行政事業レビュー推進チームの所見を踏まえ、応札参加への積極的な働きかけ、仕様書の更なる具体化、入札公告期間を十分に確保することなどに留意しつつ、引き続き、効率的な執行を行っていく。</t>
  </si>
  <si>
    <t>・34種類の測定法のうち、改訂の必要性や優先順位などを考慮し適切に予算を計上する。
・関連業者への応札参加の働きかけや、十分な公告期間の確保などに留意しつつ、競争性の確保に努める。</t>
  </si>
  <si>
    <t>･ 調査対象国や調査内容の必要性について精査した上で、適切に予算を計上する。</t>
  </si>
  <si>
    <t>・行政事業レビュー推進チームの所見を踏まえ、関連業者への応札参加の働きかけや、十分な公告期間の確保などに留意しつつ、競争性の確保に努める。また、随意契約における価格交渉を行うほか、過去の執行状況を見直し、改善点を検証するなど、事業の効率化に向けた取組を行う。</t>
  </si>
  <si>
    <t>・平成２７年度における不用は、米軍等の事情のためモニタリングポスト等の更新を延期したことによるもの。
・仕様書の更なる具体化、入札公告期間を十分に確保することなどに留意しつつ、引き続き、コスト削減や効率的な執行を行っていく。</t>
  </si>
  <si>
    <t>・平成２７年度における不用は、放射能水準の把握が必要な主要漁場等に大きな変化が生じなかったことによるもの。
・仕様書の更なる具体化、入札公告期間を十分に確保することなどに留意しつつ、引き続き、コスト削減や効率的な執行を行っていく。</t>
  </si>
  <si>
    <t>・平成２７年度における不用は、各道府県における入札による減額等によるもの。
・行政事業レビュー推進チームの所見を踏まえ、レビューシートの記載を見直した。</t>
  </si>
  <si>
    <t>・平成２７年度における不用率についてわかりやすい説明を明記すべき。
・幅広く関連業者の応札参加を積極的に働きかける等の入札方法の改善を通じ競争性の確保に努めるとともに、随意契約における価格交渉を行うなど、コスト削減や効率化に向けた更なる検証･工夫をすること。</t>
  </si>
  <si>
    <t>・行政事業レビュー推進チームの所見を踏まえ、成果実績及び活動実績に係る自己点検の見直しを行った。
・各拠出金事業への派遣者や派遣原課などとの連携に留意し、引き続き、効果的・効率的な執行を行っていく。</t>
  </si>
  <si>
    <t>・平成２７年度において不用率が大きくなっている理由は、システムがトラブルなく運用されたことに伴う「情報処理業務庁費」の不用額や、一部が原子力規制委員会共通費から支出されたことに伴う「非常勤職員手当」の不用額等が挙げられる。
・行政事業レビュー推進チームの所見を踏まえ、仕様書の更なる具体化、入札公告期間を十分に確保すること等に留意しつつ、引き続き、効率的な執行を行っていく。</t>
  </si>
  <si>
    <t>・行政事業レビュー推進チームの所見を踏まえ、仕様書の更なる具体化、入札公告期間を十分に確保すること等に留意しつつ、引き続き、効率的な執行を行っていく。</t>
  </si>
  <si>
    <t>・平成２７年度不用額は主に入札差額及び相手方の海外機関の来日で海外出張を取りやめたため。
・幅広い応札参加に向けて積極的な声がけ及び公告期間の十分な確保について改善を行った。</t>
  </si>
  <si>
    <t>・外部有識者の所見を踏まえ、「政策評価、経済・財政～関係」の「施策」欄には「３．東京電力福島第一原子力発電所の廃炉に向けた取組の監視等」を追加した。
・関連業者への声掛けや仕様書の具体化等を通じ、引き続き効率的な執行を行っていく。
・外部有識者の所見を踏まえた修正を行うとともに、政策評価の測定指標に整合したアウトカム及びアウトプットに見直した。</t>
  </si>
  <si>
    <t>平成33年度</t>
  </si>
  <si>
    <t>･ 通常の燃料を用いた試験装置は国内及び世界に存在するものの、燃料デブリを対象とした試験装置は世界にも類を見ないため、競争性の拡大を図ることは困難であるが、随意契約で整備する臨界実験装置については、実験目的及び炉出力に応じた安全要件を満足する仕様として過大なコストを回避するよう努める。また、随意契約を行う際には価格交渉を行うなど、コスト削減にも努める。
・所見を踏まえた修正を行うとともに、政策評価の測定指標に整合したアウトカム及びアウトプットに見直した。</t>
  </si>
  <si>
    <t>・平成27年度の不用額は主に、当初は既存の情報より１Ｆの廃棄物特性に関する情報を整理する予定であったものの、当該情報が当初の見込みほど得られなかったこと等による一部発注の取り止めによる。
・関連業者への声掛けや仕様書の具体化等を通じ、引き続き効率的な執行を行っていく。
・政策評価の測定指標に整合したアウトカム及びアウトプットに見直した。</t>
  </si>
  <si>
    <t>・外部有識者の所見を踏まえ、福島第一原子力発電所における事故分析の進め方について関係各所と検討を進めていく等、原子炉内の調査状況等に留意しつつ、本事業の適切な執行を行っていく。</t>
  </si>
  <si>
    <t xml:space="preserve">
・不用率については、調達は一般競争入札を採用しており、一部の入札の結果、調達額が予定額を下回ったため、結果として費用率が大きくなった。
・行政事業レビュー推進チームの所見を踏まえ、仕様書の更なる具体化、入札公告期間を十分に確保することなどに留意しつつ、引き続き、効率的な執行を行っていく。 
</t>
  </si>
  <si>
    <t xml:space="preserve">
・不用率について、調達は一般競争入札を採用しており一部の入札の結果、調達額が予定額を下回ったため、結果として不用率が大きくなった。
・行政事業レビュー推進チームの所見を踏まえ、仕様書の更なる具体化、入札公告期間を十分に確保することなどに留意しつつ、引き続き、効率的な執行を行っていく。
・研修の受講者増加に向け、研修の周知方法、期間等に関する検討に取り組む。
</t>
  </si>
  <si>
    <t>113</t>
  </si>
  <si>
    <t>･ 平成27年度において不用率が大きくなっている理由（反応度事故模擬試験で使用する試験炉の適合性審査に時間を要し、試験の一部に遅れたこと）について、不用率に係る自己点検を見直した。
・ 本事業で実施する試験はいずれも特殊な試験装置や高い専門性が必要なため、現在以上の競争性の確保は困難であると考えられるが、随意契約における価格交渉においては、過年度の額の確定での実績を考慮して契約金額を精査する等、今後もコスト削減を厳に図っていく。また、委託先が発注する役務等について、応札競争性の向上に努力するよう、今後も委託先に要求していく。
・所見を踏まえた修正を行うとともに、政策評価の測定指標に整合したアウトカム及びアウトプットに見直した。</t>
  </si>
  <si>
    <t>･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t>
  </si>
  <si>
    <r>
      <t>・平成２７年度における不用率についてわかりやすい説明を明記すべき。
・幅広く関連業者の応札参加を積極的に働きかける等の入札方法の改善を通じ競争性の確保に努めること。</t>
    </r>
  </si>
  <si>
    <t>・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随意契約の場合であっても、価格交渉を行うなどして、更なるコスト削減や効率化を図っていく。
・最終目標年度までに適切な成果が得られるよう、事業進捗の加速化を図っていく。
・外部有識者の所見を踏まえた修正を行うとともに、政策評価の測定指標に整合したアウトカム及びアウトプットに見直した。</t>
  </si>
  <si>
    <t>1,564</t>
  </si>
  <si>
    <t>・一般競争入札においては、仕様が応札者の制限につながる表現とならないよう考慮するとともに、公告時には関連業者に声かけする等により競争性の確保に努める。また、随意契約においては、過去の類似案件の実績等を参考に価格交渉を行い、コスト削減を図るとともに、契約先事業者が外注する役務等についても競争入札等によるコスト低減、応札競争性の向上に努力するよう、契約事業者に要求する。
・海外機関を含めて事業を実施する際は、海外機関との契約に要する時間、各種の調整に要する時間等を考慮し、事業全体の実施内容及び実施スケジュールを企画立案した後、単年度毎の事業に展開し、受注が想定される海外機関に実施可能であることを事前に確認し、予算を計上する。
・所見を踏まえた修正を行うとともに、政策評価の測定指標に整合したアウトカム及びアウトプットに見直した。</t>
  </si>
  <si>
    <t>平成33年度</t>
  </si>
  <si>
    <t>平成33年度</t>
  </si>
  <si>
    <t>･ 外部有識者の所見を踏まえて、随意契約によらざるを得ない事業についてはその理由を明記し、随意契約（公募）についての落札率を記載した。
・また、政策評価の測定指標に整合したアウトカム及びアウトプットに見直した。</t>
  </si>
  <si>
    <t>平成33年度</t>
  </si>
  <si>
    <t>・入札公告期間を十分に確保することなどに留意しつつ、引き続き、効果的・効率的な執行を行っていく。
・また、政策評価の測定指標に整合したアウトカム及びアウトプットに見直した。</t>
  </si>
  <si>
    <t>･ 一者応札の低減に向けて、一般競争入札により競争性の確保に努め、更に解析コードの利用等に関する適合条件の緩和等を検討する。
･ 平成27年度において不用率が大きくなっている理由（入札時の予定価格と落札額の差額、多重故障事象の影響評価に係る解析業務の一部の内作化等）について、不用率に係る自己点検を見直した。
・所見を踏まえた修正を行うとともに、政策評価の測定指標に整合したアウトカム及びアウトプットに見直した。</t>
  </si>
  <si>
    <t>平成28年度</t>
  </si>
  <si>
    <t>平成34年度</t>
  </si>
  <si>
    <t>・外部有識者コメントを踏まえ、適切に対応すること。</t>
  </si>
  <si>
    <t>・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
・随意契約の場合であっても、価格交渉を行うなどして、更なるコスト削減や効率化を図っていく。
・外部有識者の所見を踏まえた修正を行うとともに、政策評価の測定指標に整合したアウトカム及びアウトプットに見直した。</t>
  </si>
  <si>
    <t>火山影響評価に係る研究事業</t>
  </si>
  <si>
    <t>・平成27年度の不用については、緊急時迅速放射能影響予測ネットワークシステムに係る運用の方針変更があったため、不要率が大きくなっている（なお、当該システムについては、平成28年1月に運用を停止した）。</t>
  </si>
  <si>
    <t>-</t>
  </si>
  <si>
    <t>-</t>
  </si>
  <si>
    <t>・平成27年度の不要については、原子力災害対策指針及び関連文書の改訂進捗等を踏まえ、本システムの改修項目を精査し改修を行ったため、不要が発生した。
・関連業者への応札参加の働きかけや、十分な公告期間の確保などに留意しつつ、競争性の確保に努める。また、随意契約における価格交渉を行うほか、過去の執行状況を見直し、改善点を検証するなど、事業の効率化に向けた取組を行う。</t>
  </si>
  <si>
    <t> 低位な執行率が続いており、予算計上する際、必要な事業や費用の見極めが甘い。
・一者応札や随意契約の案件が多く、改善に向けた取組が不十分である。
・再委託比率が高い案件が散見され、また、再委託案件がすべて随意契約や一者応札である。
 技術的判断根拠とするために必要な研究課題の抽出・整理が明示されていないため成果目標が不明確になっている。
 本事業を評価するための成果指標と安全研究全体を評価するための測定指標（政策評価）との関連性が不明確であり、他の研究との有機的連携が見えない。
 本事業により得られた成果の活用が不十分。　　　
 必要な事業や費用の見極めをより厳格に行った上で予算要求を行うべき。
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 更なる研究が必要と判断するに至った根拠（研究課題）と、実際に審査や基準に活かすことができた研究課題を明らかにし、成果目標等の設定に活用するべき。　　　　
 安全研究全体における本事業の位置付けを明確にするとともに、他の研究（気象庁や文部科学省など他機関の取組も含む。）との有機的な連携に取り組むべき。
 長年実施してきた確率論的リスク評価研究の目標時期を明確にし、具体的な成果物を早期に提示すべき。　　　　　　　　　　　　　　　　　　　　
 成果が早期に得られるよう更なる予算の投入を検討すべき。　
 本事業により得られた成果については、地元の自治体担当者や住民をはじめ、国民に広くわかりやすく発信していくべき。　　　　　　</t>
  </si>
  <si>
    <t> 一者応札や随意契約の案件が多く、改善に向けた取組が不十分である。
 危機管理に長けた外国企業の参入を促す努力が不十分である。　　　　　
 事務費１億円の使途が明確にされていない。　　　　　　　　　　　　　　　
 本事業がインフラの整備・保守運用のみを事業目的とするのでは概念が狭すぎる。また、シミュレーションによるストレステストを行い、リスク分析を行うという意識・手法が低い水準であり、リスクマネジメントが極めて不十分。このため、成果目標が適正に設定されていない。現在の危機管理システムの脆弱性に不安がある。
 本事業の各テーマをきめ細かく評価することができるように評価指標が体系立てられていない。　　
 危機管理の先進諸外国など、国内にかかわらず幅広く応札参加を促すことで、効率性・効果性の更なる向上に取り組むべき。　　　　　　　　　　　　　
 多額の事務費についても使途を明示し、資金の透明性を確保すべき。　　　
 緊急時対応能力の強化の観点から、危機管理系インフラにおいて、ストレステストを早急に実施し、如何なるリスクが存在／潜在するかの分析を急ぐべき。
その上で、ストレステストにより明らかになった脆弱性（リスク）ごとに、
－　更なるインフラの増強
－　既にある別の手段・方法との連携
－　危機管理要員のリスクマネジメント能力の向上
－　万一の事態に備えた指示命令系統の確立
などの解決策をロジカルに検証し、インフラ整備という面だけに終始するのではなく、危機管理全体としての視点・姿勢で臨むべき。
現在のままでは、国民の原子力に対する信頼は回復しない。
 指標設定については、テーマごとにきめ細かな評価が可能となるよう体系立てるとともに、
－　ＫＰＩは「抽出されたリスクの数」／「ストレステストによるチェック数」
－　ＫＧＩは「改善数（解決数）」／「ストレステストによる抽出課題（リスク）」
などのように、リスクマネジメントに基づき設定し運用されるべき。
　</t>
  </si>
  <si>
    <t>-</t>
  </si>
  <si>
    <t>平成28年度行政事業レビューの結果を踏まえたレビュー対象部分の平成29年度予算要求は、14百万円減（368百万円）であるが、平成29年度にレビュー対象とは別の目的の調査事業を新たに実施する予定であるため、事業全体としては、68百万円増（450百万円）となっている。</t>
  </si>
  <si>
    <t>･ 原子力災害対策指針等の改訂等を考慮して必要な事業に優先順位を付けて適切に予算を計上していく。
･ 応札条件等を工夫し、幅広く関連業者の入札参加を募るとともに、随意契約等においては価格交渉を行うなど、コスト削減や効率化に向けて検証・工夫等を実施する。</t>
  </si>
  <si>
    <t xml:space="preserve">・ 収集した情報を整理・分析して得られた情報を活用することが事業の目的の一つであるので、得られた情報がいかに活用されたかという観点から、今後適切な成果指標の導入を検討する。
・ 平成27年度の不用率が大きいことから、予算要求時の見積りを厳格に行い、予算の絞り込み等の改善を行った。但し、平成29年度にレビュー対象とは別の目的の調査事業を新たに実施する予定であるため、事業全体としては、増額要求とした。
・ 競争性の確保に留意しつつ、引き続き、効率的な事業執行を行っていくとともに、着実に成果が得られるよう検討を行っていく。
</t>
  </si>
  <si>
    <t>・平成２７年度における不用率についてわかりやすい説明を明記すべき
・幅広く関連業者の応札参加を積極的に働きかける等の入札方法の改善を通じ競争性の確保に努めること。</t>
  </si>
  <si>
    <t xml:space="preserve">･ 外部有識者コメントを踏まえ、適切に対応すること。
・平成２７年度における不用率についてわかりやすい説明を明記すべき。
</t>
  </si>
  <si>
    <t>・意図した成果が得られるよう、内作・外注を行う業務量の見直しを行い、計画的に業務を行う。
・原子力防護対策事業については、さらに効率的に業務を行うため、平成29年度より発電炉シビアアクシデント安全設計審査規制高度化研究事業にて実施する。
・所見を踏まえた修正を行うとともに、政策評価の測定指標に整合したアウトカム及びアウトプットに見直した。</t>
  </si>
  <si>
    <t>・原子力規制庁と委託先の間の契約については、随意契約のため落札率が存在しない。委託先と請負先の間の一般競争入札については、透明性確保の観点から、行政事業レビューシートにおいて落札率を原則明記するよう委託先である国立研究開発法人日本原子力研究開発機構に依頼したものの、委託先より、他の契約の予定価格を類推されるおそれがあるため落札率は非公表とする旨の回答があり、落札率を明記することができない。
・所見を踏まえた修正を行うとともに、政策評価の測定指標に整合したアウトカム及びアウトプットに見直した。</t>
  </si>
  <si>
    <r>
      <rPr>
        <strike/>
        <sz val="11"/>
        <color indexed="8"/>
        <rFont val="ＭＳ ゴシック"/>
        <family val="3"/>
      </rPr>
      <t xml:space="preserve">
</t>
    </r>
    <r>
      <rPr>
        <sz val="11"/>
        <color indexed="8"/>
        <rFont val="ＭＳ ゴシック"/>
        <family val="3"/>
      </rPr>
      <t xml:space="preserve">燃料デブリの臨界評価手法の整備事業
</t>
    </r>
  </si>
  <si>
    <t xml:space="preserve">
・アウトカムの成果指標設定に無理がある。
・ 収集した情報を整理・分析して得られた情報を活用することが事業の目的である。事業によって得られた情報がいかに活用されたかという観点（審査業務における利用状況等）から、成果指標（アウトカム）を見直すべき。
・透明性の観点から、企画競争による随意契約についても落札率を明記すべき。</t>
  </si>
  <si>
    <t xml:space="preserve">
・原子力規制行政に関する透明性を確保し、国民からの信頼を回復することが本事業のアウトカムである。平成26年度のレビューで設定されていた「原子力規制庁が発信する情報の信頼度」について、成果指標として継続的にデータを把握し、事業の改善につなげること。
・随意契約している部分については、他の業者の参入を促す策を講じるべき。
・総合評価落札方式を採った場合、落札できなかった業者に対して、企画・価格面のどのような点が不足していたのかを説明をするなど、今後の企画・価格面の競争を促していく取組が重要。</t>
  </si>
  <si>
    <t>・Ｊ－ＭＯＸの建設工事の進捗が遅れていることから、当該施設の進捗等を踏まえた現実的な計画を立て、今後も予算要求時の見積りを厳格に行うこと。</t>
  </si>
  <si>
    <t>平成29年度</t>
  </si>
  <si>
    <t xml:space="preserve">
 一者応札や随意契約の案件が多く、改善に向けた取組が不十分である。
 危機管理に長けた外国企業の参入を促す努力が不十分である。　　　　　
 事務費１億円の使途が明確にされていない。　　　　　　　　　　　　　　　
 本事業がインフラの整備・保守運用のみを事業目的とするのでは概念が狭すぎる。また、シミュレーションによるストレステストを行い、リスク分析を行うという意識・手法が低い水準であり、リスクマネジメントが極めて不十分。このため、成果目標が適正に設定されていない。現在の危機管理システムの脆弱性に不安がある。
 本事業の各テーマをきめ細かく評価することができるように評価指標が体系立てられていない。　　
 危機管理の先進諸外国など、国内にかかわらず幅広く応札参加を促すことで、効率性・効果性の更なる向上に取り組むべき。　　　　　　　　　　　　　
 多額の事務費についても使途を明示し、資金の透明性を確保すべき。　　　
 緊急時対応能力の強化の観点から、危機管理系インフラにおいて、ストレステストを早急に実施し、如何なるリスクが存在／潜在するかの分析を急ぐべき。
その上で、ストレステストにより明らかになった脆弱性（リスク）ごとに、
－更なるインフラの増強
－既にある別の手段・方法との連携
－危機管理要員のリスクマネジメント能力の向上
－万一の事態に備えた指示命令系統の確立
などの解決策をロジカルに検証し、インフラ整備という面だけに終始するのではなく、危機管理全体としての視点・姿勢で臨むべき。
現在のままでは、国民の原子力に対する信頼は回復しない。
 指標設定については、テーマごとにきめ細かな評価が可能となるよう体系立てるとともに、
－ＫＰＩは「抽出されたリスクの数」／「ストレステストによるチェック数」
－ＫＧＩは「改善数（解決数）」／「ストレステストによる抽出課題（リスク）」
などのように、リスクマネジメントに基づき設定し運用されるべき。
</t>
  </si>
  <si>
    <t>・低位な執行率が続く費目について実態を踏まえ減額し、実態を踏まえた要求に見直した。</t>
  </si>
  <si>
    <t>・一般競争入札において一者応札の件数が全体の７割強（22／30件）を占め、高い割合となっている。競争性・公平性の観点から入札方法の改善を図り、効果的かつ効率的に業務を執行すること。</t>
  </si>
  <si>
    <t>･平成２７年度において不用率が大きくなっている理由（詳細な市場調査による予算要求額と予定価格の差額、調査等業務の内作化、廃炉決定に伴う運転期間延長認可制度に係る現地調査の取りやめ等）について、不用率に係る自己点検を見直した。
・平成２８年度においては、幅広い関連業者の応札参加を可能とするため、コンクリート構造物の長期健全性評価技術調査研究の発注案件を分割しており、今後も継続して競争性の確保に努めていく。
・所見を踏まえた修正を行うとともに、政策評価の測定指標に整合したアウトカム及びアウトプットに見直した。</t>
  </si>
  <si>
    <t>･ 材料試験炉（JMTR）の運転再開への準備状況を踏まえ、事業の一部を海外の材料試験炉を用いても実施できるように事業計画を見直し、幅広く関連業者の応札を可能としていく。また、今後、随意契約を行う際には価格交渉を行うなど、コスト削減にも努める。
・所見を踏まえた修正を行うとともに、政策評価の測定指標に整合したアウトカム及びアウトプットに見直した。</t>
  </si>
  <si>
    <t>・外部有識者コメントを踏まえ、適切に対応すること。</t>
  </si>
  <si>
    <t> 低位な執行率が続いており、予算計上する際、必要な事業や費用の見極めが甘い。
・一者応札や随意契約の案件が多く、改善に向けた取組が不十分である。
・再委託比率が高い案件が散見され、また、再委託案件がすべて随意契約や一者応札である。
 技術的判断根拠とするために必要な研究課題の抽出・整理が明示されていないため成果目標が不明確になっている。
 本事業を評価するための成果指標と安全研究全体を評価するための測定指標（政策評価）との関連性が不明確であり、他の研究との有機的連携が見えない。
 本事業により得られた成果の活用が不十分。　　　
 必要な事業や費用の見極めをより厳格に行った上で予算要求を行うべき。
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 更なる研究が必要と判断するに至った根拠（研究課題）と、実際に審査や基準に活かすことができた研究課題を明らかにし、成果目標等の設定に活用するべき。　　　　
 安全研究全体における本事業の位置付けを明確にするとともに、他の研究（気象庁や文部科学省など他機関の取組も含む。）との有機的な連携に取り組むべき。
 長年実施してきた確率論的リスク評価研究の目標時期を明確にし、具体的な成果物を早期に提示すべき。　　　　　　　　　　　　　　　　　　　　
 成果が早期に得られるよう更なる予算の投入を検討すべき。　
 本事業により得られた成果については、地元の自治体担当者や住民をはじめ、国民に広くわかりやすく発信していくべき。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</si>
</sst>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Red]\(0\)"/>
    <numFmt numFmtId="187" formatCode="#,##0_);[Red]\(#,##0\)"/>
    <numFmt numFmtId="188" formatCode="[&lt;=999]000;[&lt;=9999]000\-00;000\-0000"/>
  </numFmts>
  <fonts count="86">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9"/>
      <name val="ＭＳ Ｐゴシック"/>
      <family val="3"/>
    </font>
    <font>
      <sz val="10"/>
      <name val="ＭＳ ゴシック"/>
      <family val="3"/>
    </font>
    <font>
      <b/>
      <sz val="9"/>
      <name val="ＭＳ Ｐゴシック"/>
      <family val="3"/>
    </font>
    <font>
      <sz val="11"/>
      <color indexed="10"/>
      <name val="ＭＳ ゴシック"/>
      <family val="3"/>
    </font>
    <font>
      <strike/>
      <sz val="7.7"/>
      <color indexed="10"/>
      <name val="ＭＳ ゴシック"/>
      <family val="3"/>
    </font>
    <font>
      <sz val="7.7"/>
      <color indexed="10"/>
      <name val="ＭＳ ゴシック"/>
      <family val="3"/>
    </font>
    <font>
      <strike/>
      <sz val="6.05"/>
      <color indexed="10"/>
      <name val="ＭＳ ゴシック"/>
      <family val="3"/>
    </font>
    <font>
      <strike/>
      <sz val="8.25"/>
      <color indexed="10"/>
      <name val="ＭＳ ゴシック"/>
      <family val="3"/>
    </font>
    <font>
      <sz val="6.9"/>
      <name val="ＭＳ Ｐゴシック"/>
      <family val="3"/>
    </font>
    <font>
      <sz val="8"/>
      <name val="ＭＳ ゴシック"/>
      <family val="3"/>
    </font>
    <font>
      <sz val="3.65"/>
      <color indexed="10"/>
      <name val="ＭＳ ゴシック"/>
      <family val="3"/>
    </font>
    <font>
      <sz val="5.1"/>
      <name val="ＭＳ Ｐゴシック"/>
      <family val="3"/>
    </font>
    <font>
      <sz val="11"/>
      <color indexed="8"/>
      <name val="ＭＳ ゴシック"/>
      <family val="3"/>
    </font>
    <font>
      <strike/>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10"/>
      <name val="ＭＳ ゴシック"/>
      <family val="3"/>
    </font>
    <font>
      <b/>
      <sz val="16"/>
      <color indexed="8"/>
      <name val="ＭＳ ゴシック"/>
      <family val="3"/>
    </font>
    <font>
      <b/>
      <sz val="18"/>
      <color indexed="8"/>
      <name val="ＭＳ ゴシック"/>
      <family val="3"/>
    </font>
    <font>
      <b/>
      <sz val="11"/>
      <color indexed="8"/>
      <name val="ＭＳ ゴシック"/>
      <family val="3"/>
    </font>
    <font>
      <sz val="9"/>
      <color indexed="8"/>
      <name val="ＭＳ ゴシック"/>
      <family val="3"/>
    </font>
    <font>
      <sz val="9"/>
      <color indexed="8"/>
      <name val="ＭＳ Ｐゴシック"/>
      <family val="3"/>
    </font>
    <font>
      <sz val="10"/>
      <color indexed="8"/>
      <name val="ＭＳ ゴシック"/>
      <family val="3"/>
    </font>
    <font>
      <sz val="12"/>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trike/>
      <sz val="11"/>
      <color rgb="FFFF0000"/>
      <name val="ＭＳ ゴシック"/>
      <family val="3"/>
    </font>
    <font>
      <sz val="11"/>
      <color theme="1"/>
      <name val="ＭＳ ゴシック"/>
      <family val="3"/>
    </font>
    <font>
      <b/>
      <sz val="16"/>
      <color theme="1"/>
      <name val="ＭＳ ゴシック"/>
      <family val="3"/>
    </font>
    <font>
      <b/>
      <sz val="18"/>
      <color theme="1"/>
      <name val="ＭＳ ゴシック"/>
      <family val="3"/>
    </font>
    <font>
      <b/>
      <sz val="11"/>
      <color theme="1"/>
      <name val="ＭＳ ゴシック"/>
      <family val="3"/>
    </font>
    <font>
      <sz val="11"/>
      <color theme="1"/>
      <name val="ＭＳ Ｐゴシック"/>
      <family val="3"/>
    </font>
    <font>
      <sz val="9"/>
      <color theme="1"/>
      <name val="ＭＳ ゴシック"/>
      <family val="3"/>
    </font>
    <font>
      <sz val="9"/>
      <color theme="1"/>
      <name val="ＭＳ Ｐゴシック"/>
      <family val="3"/>
    </font>
    <font>
      <sz val="10"/>
      <color theme="1"/>
      <name val="ＭＳ ゴシック"/>
      <family val="3"/>
    </font>
    <font>
      <sz val="12"/>
      <color theme="1"/>
      <name val="ＭＳ ゴシック"/>
      <family val="3"/>
    </font>
    <font>
      <sz val="8"/>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color indexed="63"/>
      </right>
      <top style="thin"/>
      <bottom style="medium"/>
    </border>
    <border>
      <left style="medium"/>
      <right>
        <color indexed="63"/>
      </right>
      <top style="thin"/>
      <bottom style="thin"/>
    </border>
    <border>
      <left style="thin"/>
      <right>
        <color indexed="63"/>
      </right>
      <top style="thin"/>
      <bottom style="thin"/>
    </border>
    <border>
      <left style="thin"/>
      <right>
        <color indexed="63"/>
      </right>
      <top style="thin"/>
      <bottom style="double"/>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style="thin"/>
    </border>
    <border>
      <left style="thin"/>
      <right style="medium"/>
      <top style="thin"/>
      <bottom style="double"/>
    </border>
    <border>
      <left>
        <color indexed="63"/>
      </left>
      <right>
        <color indexed="63"/>
      </right>
      <top style="medium"/>
      <bottom>
        <color indexed="63"/>
      </bottom>
    </border>
    <border>
      <left>
        <color indexed="63"/>
      </left>
      <right style="medium"/>
      <top style="medium"/>
      <bottom style="thin"/>
    </border>
    <border>
      <left style="medium"/>
      <right style="thin"/>
      <top>
        <color indexed="63"/>
      </top>
      <bottom style="thick"/>
    </border>
    <border>
      <left style="thin"/>
      <right>
        <color indexed="63"/>
      </right>
      <top>
        <color indexed="63"/>
      </top>
      <bottom style="thick"/>
    </border>
    <border>
      <left style="medium"/>
      <right style="thin"/>
      <top style="medium"/>
      <bottom style="thick"/>
    </border>
    <border>
      <left>
        <color indexed="63"/>
      </left>
      <right style="medium"/>
      <top style="medium"/>
      <bottom style="thick"/>
    </border>
    <border>
      <left style="thin"/>
      <right style="medium"/>
      <top>
        <color indexed="63"/>
      </top>
      <bottom style="thick"/>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style="thin"/>
    </border>
    <border>
      <left style="thin"/>
      <right style="thin"/>
      <top style="double"/>
      <bottom style="thin"/>
    </border>
    <border>
      <left style="thin"/>
      <right style="thin"/>
      <top>
        <color indexed="63"/>
      </top>
      <bottom style="thin"/>
    </border>
    <border>
      <left style="medium"/>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diagonalUp="1">
      <left style="thin"/>
      <right style="thin"/>
      <top style="double"/>
      <bottom>
        <color indexed="63"/>
      </bottom>
      <diagonal style="thin"/>
    </border>
    <border diagonalUp="1">
      <left style="thin"/>
      <right style="thin"/>
      <top>
        <color indexed="63"/>
      </top>
      <bottom style="medium"/>
      <diagonal style="thin"/>
    </border>
    <border diagonalUp="1">
      <left style="thin"/>
      <right style="medium"/>
      <top style="double"/>
      <bottom style="thin"/>
      <diagonal style="thin"/>
    </border>
    <border diagonalUp="1">
      <left style="thin"/>
      <right style="medium"/>
      <top style="thin"/>
      <bottom style="medium"/>
      <diagonal style="thin"/>
    </border>
    <border>
      <left>
        <color indexed="63"/>
      </left>
      <right style="thin"/>
      <top style="thin"/>
      <bottom style="medium"/>
    </border>
    <border>
      <left>
        <color indexed="63"/>
      </left>
      <right style="thin"/>
      <top style="thin"/>
      <bottom style="double"/>
    </border>
    <border>
      <left style="medium"/>
      <right>
        <color indexed="63"/>
      </right>
      <top style="double"/>
      <bottom>
        <color indexed="63"/>
      </bottom>
    </border>
    <border>
      <left style="medium"/>
      <right>
        <color indexed="63"/>
      </right>
      <top>
        <color indexed="63"/>
      </top>
      <bottom style="medium"/>
    </border>
    <border>
      <left>
        <color indexed="63"/>
      </left>
      <right style="thin"/>
      <top style="double"/>
      <bottom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style="medium"/>
      <top style="medium"/>
      <bottom style="thin"/>
      <diagonal style="thin"/>
    </border>
    <border diagonalUp="1">
      <left style="thin"/>
      <right style="medium"/>
      <top style="thin"/>
      <bottom style="double"/>
      <diagonal style="thin"/>
    </border>
    <border>
      <left style="medium"/>
      <right>
        <color indexed="63"/>
      </right>
      <top>
        <color indexed="63"/>
      </top>
      <bottom style="double"/>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color indexed="63"/>
      </left>
      <right style="thin"/>
      <top style="medium"/>
      <bottom>
        <color indexed="63"/>
      </bottom>
    </border>
    <border>
      <left style="medium"/>
      <right>
        <color indexed="63"/>
      </right>
      <top style="double"/>
      <bottom style="medium"/>
    </border>
    <border>
      <left/>
      <right style="medium"/>
      <top style="thick"/>
      <bottom/>
    </border>
    <border>
      <left>
        <color indexed="63"/>
      </left>
      <right style="medium"/>
      <top>
        <color indexed="63"/>
      </top>
      <bottom>
        <color indexed="63"/>
      </bottom>
    </border>
    <border>
      <left/>
      <right style="medium"/>
      <top/>
      <bottom style="thick"/>
    </border>
    <border>
      <left style="medium"/>
      <right style="thin"/>
      <top style="thick"/>
      <bottom>
        <color indexed="63"/>
      </bottom>
    </border>
    <border>
      <left style="medium"/>
      <right style="thin"/>
      <top>
        <color indexed="63"/>
      </top>
      <bottom>
        <color indexed="63"/>
      </bottom>
    </border>
    <border>
      <left style="medium"/>
      <right>
        <color indexed="63"/>
      </right>
      <top style="thick"/>
      <bottom>
        <color indexed="63"/>
      </bottom>
    </border>
    <border>
      <left style="medium"/>
      <right>
        <color indexed="63"/>
      </right>
      <top>
        <color indexed="63"/>
      </top>
      <bottom style="thick"/>
    </border>
    <border>
      <left style="thin"/>
      <right>
        <color indexed="63"/>
      </right>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style="thick"/>
      <top style="medium"/>
      <bottom>
        <color indexed="63"/>
      </bottom>
    </border>
    <border>
      <left style="medium"/>
      <right style="thick"/>
      <top/>
      <bottom/>
    </border>
    <border>
      <left style="medium"/>
      <right style="thick"/>
      <top/>
      <bottom style="thick"/>
    </border>
    <border>
      <left>
        <color indexed="63"/>
      </left>
      <right style="medium"/>
      <top style="medium"/>
      <bottom>
        <color indexed="63"/>
      </bottom>
    </border>
    <border>
      <left style="thin"/>
      <right style="medium"/>
      <top style="thick"/>
      <bottom>
        <color indexed="63"/>
      </bottom>
    </border>
    <border>
      <left style="thick"/>
      <right style="medium"/>
      <top style="medium"/>
      <bottom/>
    </border>
    <border>
      <left style="medium"/>
      <right style="thick"/>
      <top style="thick"/>
      <bottom/>
    </border>
    <border>
      <left>
        <color indexed="63"/>
      </left>
      <right style="medium"/>
      <top>
        <color indexed="63"/>
      </top>
      <bottom style="mediu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567">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1" xfId="0" applyNumberFormat="1" applyFont="1" applyBorder="1" applyAlignment="1">
      <alignment vertical="center" wrapText="1"/>
    </xf>
    <xf numFmtId="0" fontId="6" fillId="0" borderId="0" xfId="0" applyFont="1" applyAlignment="1">
      <alignment/>
    </xf>
    <xf numFmtId="0" fontId="4" fillId="0" borderId="0" xfId="0" applyFont="1" applyAlignment="1">
      <alignment/>
    </xf>
    <xf numFmtId="0" fontId="2" fillId="0" borderId="0" xfId="0" applyFont="1" applyAlignment="1">
      <alignment horizontal="right"/>
    </xf>
    <xf numFmtId="178" fontId="2" fillId="33" borderId="0" xfId="0" applyNumberFormat="1" applyFont="1" applyFill="1" applyBorder="1" applyAlignment="1">
      <alignment vertical="center" shrinkToFit="1"/>
    </xf>
    <xf numFmtId="178" fontId="2" fillId="33" borderId="11" xfId="0" applyNumberFormat="1" applyFont="1" applyFill="1" applyBorder="1" applyAlignment="1">
      <alignment vertical="center" shrinkToFit="1"/>
    </xf>
    <xf numFmtId="3" fontId="2" fillId="33" borderId="11"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178" fontId="2" fillId="33" borderId="12" xfId="0" applyNumberFormat="1" applyFont="1" applyFill="1" applyBorder="1" applyAlignment="1">
      <alignment vertical="center" shrinkToFit="1"/>
    </xf>
    <xf numFmtId="3" fontId="2" fillId="33" borderId="12" xfId="0" applyNumberFormat="1" applyFont="1" applyFill="1" applyBorder="1" applyAlignment="1">
      <alignment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xf>
    <xf numFmtId="0" fontId="2" fillId="33" borderId="12" xfId="0" applyNumberFormat="1" applyFont="1" applyFill="1" applyBorder="1" applyAlignment="1">
      <alignment vertical="center" wrapText="1"/>
    </xf>
    <xf numFmtId="0" fontId="2" fillId="0" borderId="0" xfId="0" applyFont="1" applyBorder="1" applyAlignment="1">
      <alignment/>
    </xf>
    <xf numFmtId="0" fontId="7" fillId="0" borderId="0" xfId="0" applyFont="1" applyAlignment="1">
      <alignment/>
    </xf>
    <xf numFmtId="177" fontId="2" fillId="0" borderId="0" xfId="0" applyNumberFormat="1" applyFont="1" applyBorder="1" applyAlignment="1">
      <alignment horizontal="left"/>
    </xf>
    <xf numFmtId="177" fontId="2" fillId="33" borderId="15" xfId="0" applyNumberFormat="1" applyFont="1" applyFill="1" applyBorder="1" applyAlignment="1">
      <alignment horizontal="center" vertical="center"/>
    </xf>
    <xf numFmtId="0" fontId="2" fillId="33" borderId="16" xfId="0" applyNumberFormat="1"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vertical="center" wrapText="1"/>
    </xf>
    <xf numFmtId="0" fontId="2" fillId="33" borderId="17" xfId="0" applyNumberFormat="1" applyFont="1" applyFill="1" applyBorder="1" applyAlignment="1">
      <alignment vertical="center" wrapText="1"/>
    </xf>
    <xf numFmtId="178" fontId="2" fillId="33" borderId="18" xfId="0" applyNumberFormat="1" applyFont="1" applyFill="1" applyBorder="1" applyAlignment="1">
      <alignment horizontal="center" vertical="center"/>
    </xf>
    <xf numFmtId="0" fontId="9" fillId="0" borderId="0" xfId="0" applyFont="1" applyBorder="1" applyAlignment="1">
      <alignment/>
    </xf>
    <xf numFmtId="183" fontId="11" fillId="0" borderId="19" xfId="0" applyNumberFormat="1" applyFont="1" applyBorder="1" applyAlignment="1">
      <alignment horizontal="center" vertical="center"/>
    </xf>
    <xf numFmtId="183" fontId="11" fillId="0" borderId="15" xfId="0" applyNumberFormat="1" applyFont="1" applyBorder="1" applyAlignment="1">
      <alignment horizontal="center" vertical="center"/>
    </xf>
    <xf numFmtId="178" fontId="11" fillId="0" borderId="11" xfId="0" applyNumberFormat="1" applyFont="1" applyBorder="1" applyAlignment="1">
      <alignment vertical="center" shrinkToFit="1"/>
    </xf>
    <xf numFmtId="178" fontId="11" fillId="33" borderId="20" xfId="0" applyNumberFormat="1" applyFont="1" applyFill="1" applyBorder="1" applyAlignment="1">
      <alignment vertical="center" shrinkToFit="1"/>
    </xf>
    <xf numFmtId="178" fontId="11" fillId="33" borderId="11" xfId="0" applyNumberFormat="1" applyFont="1" applyFill="1" applyBorder="1" applyAlignment="1">
      <alignment vertical="center" shrinkToFit="1"/>
    </xf>
    <xf numFmtId="3" fontId="11" fillId="33" borderId="11" xfId="0" applyNumberFormat="1" applyFont="1" applyFill="1" applyBorder="1" applyAlignment="1">
      <alignment vertical="center" wrapText="1"/>
    </xf>
    <xf numFmtId="0" fontId="11" fillId="33" borderId="11" xfId="0" applyNumberFormat="1" applyFont="1" applyFill="1" applyBorder="1" applyAlignment="1">
      <alignment horizontal="center" vertical="center" wrapText="1"/>
    </xf>
    <xf numFmtId="0" fontId="11" fillId="33" borderId="11" xfId="0" applyNumberFormat="1" applyFont="1" applyFill="1" applyBorder="1" applyAlignment="1">
      <alignment vertical="center" wrapText="1"/>
    </xf>
    <xf numFmtId="178" fontId="11" fillId="0" borderId="21" xfId="0" applyNumberFormat="1" applyFont="1" applyBorder="1" applyAlignment="1">
      <alignment vertical="center" shrinkToFit="1"/>
    </xf>
    <xf numFmtId="178" fontId="11" fillId="33" borderId="22" xfId="0" applyNumberFormat="1" applyFont="1" applyFill="1" applyBorder="1" applyAlignment="1">
      <alignment vertical="center" shrinkToFit="1"/>
    </xf>
    <xf numFmtId="178" fontId="11" fillId="33" borderId="21" xfId="0" applyNumberFormat="1" applyFont="1" applyFill="1" applyBorder="1" applyAlignment="1">
      <alignment vertical="center" shrinkToFit="1"/>
    </xf>
    <xf numFmtId="183" fontId="11" fillId="0" borderId="23" xfId="0" applyNumberFormat="1" applyFont="1" applyBorder="1" applyAlignment="1">
      <alignment horizontal="center" vertical="center"/>
    </xf>
    <xf numFmtId="0" fontId="11" fillId="33" borderId="2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178" fontId="2" fillId="0" borderId="24" xfId="0" applyNumberFormat="1" applyFont="1" applyBorder="1" applyAlignment="1">
      <alignment vertical="center" shrinkToFit="1"/>
    </xf>
    <xf numFmtId="178" fontId="2" fillId="33" borderId="25" xfId="0" applyNumberFormat="1" applyFont="1" applyFill="1" applyBorder="1" applyAlignment="1">
      <alignment vertical="center" shrinkToFit="1"/>
    </xf>
    <xf numFmtId="178" fontId="2" fillId="33" borderId="24" xfId="0" applyNumberFormat="1" applyFont="1" applyFill="1" applyBorder="1" applyAlignment="1">
      <alignment vertical="center" shrinkToFit="1"/>
    </xf>
    <xf numFmtId="178" fontId="2" fillId="33" borderId="26" xfId="0" applyNumberFormat="1" applyFont="1" applyFill="1" applyBorder="1" applyAlignment="1">
      <alignment vertical="center" shrinkToFit="1"/>
    </xf>
    <xf numFmtId="3" fontId="2" fillId="33" borderId="27" xfId="0" applyNumberFormat="1" applyFont="1" applyFill="1" applyBorder="1" applyAlignment="1">
      <alignment horizontal="center" vertical="center" wrapText="1"/>
    </xf>
    <xf numFmtId="178" fontId="2" fillId="33" borderId="24" xfId="0" applyNumberFormat="1" applyFont="1" applyFill="1" applyBorder="1" applyAlignment="1">
      <alignment horizontal="center" vertical="center" shrinkToFit="1"/>
    </xf>
    <xf numFmtId="3" fontId="11" fillId="33" borderId="21" xfId="0" applyNumberFormat="1" applyFont="1" applyFill="1" applyBorder="1" applyAlignment="1">
      <alignment vertical="center" wrapText="1"/>
    </xf>
    <xf numFmtId="0" fontId="11" fillId="0" borderId="28" xfId="0" applyNumberFormat="1" applyFont="1" applyBorder="1" applyAlignment="1">
      <alignment vertical="center" wrapText="1"/>
    </xf>
    <xf numFmtId="0" fontId="11" fillId="0" borderId="29" xfId="0" applyNumberFormat="1" applyFont="1" applyBorder="1" applyAlignment="1">
      <alignment vertical="center" wrapText="1"/>
    </xf>
    <xf numFmtId="3" fontId="2" fillId="0" borderId="30" xfId="0" applyNumberFormat="1" applyFont="1" applyBorder="1" applyAlignment="1">
      <alignment horizontal="center" vertical="center" shrinkToFi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3" xfId="0" applyFont="1" applyFill="1" applyBorder="1" applyAlignment="1">
      <alignment horizontal="right" vertical="center" wrapText="1"/>
    </xf>
    <xf numFmtId="0" fontId="11" fillId="34" borderId="10" xfId="0" applyFont="1" applyFill="1" applyBorder="1" applyAlignment="1">
      <alignment horizontal="right" vertical="center" wrapText="1"/>
    </xf>
    <xf numFmtId="0" fontId="11" fillId="33" borderId="34" xfId="0" applyFont="1" applyFill="1" applyBorder="1" applyAlignment="1">
      <alignment horizontal="center" vertical="center"/>
    </xf>
    <xf numFmtId="178" fontId="2" fillId="33" borderId="27" xfId="0" applyNumberFormat="1" applyFont="1" applyFill="1" applyBorder="1" applyAlignment="1">
      <alignment vertical="center" shrinkToFit="1"/>
    </xf>
    <xf numFmtId="0" fontId="2" fillId="35" borderId="35" xfId="0" applyFont="1" applyFill="1" applyBorder="1" applyAlignment="1">
      <alignment horizontal="center" vertical="center"/>
    </xf>
    <xf numFmtId="0" fontId="2" fillId="35" borderId="36" xfId="0" applyFont="1" applyFill="1" applyBorder="1" applyAlignment="1">
      <alignment horizontal="center" vertical="center" wrapText="1"/>
    </xf>
    <xf numFmtId="0" fontId="2" fillId="35" borderId="36" xfId="0" applyFont="1" applyFill="1" applyBorder="1" applyAlignment="1">
      <alignment horizontal="left" vertical="center"/>
    </xf>
    <xf numFmtId="0" fontId="2"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2" fillId="35" borderId="20" xfId="0" applyFont="1" applyFill="1" applyBorder="1" applyAlignment="1">
      <alignment horizontal="center" vertical="center" wrapText="1"/>
    </xf>
    <xf numFmtId="3" fontId="2" fillId="33" borderId="21" xfId="0" applyNumberFormat="1" applyFont="1" applyFill="1" applyBorder="1" applyAlignment="1">
      <alignment vertical="center" wrapText="1"/>
    </xf>
    <xf numFmtId="178" fontId="2" fillId="33" borderId="21" xfId="0" applyNumberFormat="1" applyFont="1" applyFill="1" applyBorder="1" applyAlignment="1">
      <alignment vertical="center" shrinkToFit="1"/>
    </xf>
    <xf numFmtId="0" fontId="2" fillId="35" borderId="15" xfId="0" applyFont="1" applyFill="1" applyBorder="1" applyAlignment="1">
      <alignment horizontal="center" vertical="center"/>
    </xf>
    <xf numFmtId="0" fontId="2" fillId="35" borderId="20" xfId="0" applyFont="1" applyFill="1" applyBorder="1" applyAlignment="1">
      <alignment horizontal="left" vertical="center"/>
    </xf>
    <xf numFmtId="0" fontId="2" fillId="35" borderId="20" xfId="0" applyFont="1" applyFill="1" applyBorder="1" applyAlignment="1">
      <alignment horizontal="center" vertical="center"/>
    </xf>
    <xf numFmtId="0" fontId="0" fillId="35" borderId="20" xfId="0" applyFont="1" applyFill="1" applyBorder="1" applyAlignment="1">
      <alignment horizontal="center" vertical="center"/>
    </xf>
    <xf numFmtId="177" fontId="2" fillId="33" borderId="23" xfId="0" applyNumberFormat="1" applyFont="1" applyFill="1" applyBorder="1" applyAlignment="1">
      <alignment horizontal="center" vertical="center"/>
    </xf>
    <xf numFmtId="0" fontId="2" fillId="33" borderId="37" xfId="0" applyNumberFormat="1" applyFont="1" applyFill="1" applyBorder="1" applyAlignment="1">
      <alignment vertical="center" wrapText="1"/>
    </xf>
    <xf numFmtId="0" fontId="2" fillId="33" borderId="37" xfId="0" applyFont="1" applyFill="1" applyBorder="1" applyAlignment="1">
      <alignment horizontal="center" vertical="center" wrapText="1"/>
    </xf>
    <xf numFmtId="0" fontId="2" fillId="0" borderId="28" xfId="0" applyFont="1" applyBorder="1" applyAlignment="1">
      <alignment horizontal="center" vertical="center"/>
    </xf>
    <xf numFmtId="0" fontId="2" fillId="35" borderId="38" xfId="0" applyFont="1" applyFill="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11" fillId="0" borderId="0" xfId="0" applyNumberFormat="1" applyFont="1" applyBorder="1" applyAlignment="1">
      <alignment horizontal="center" vertical="center"/>
    </xf>
    <xf numFmtId="0" fontId="11" fillId="3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6"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177" fontId="2" fillId="0" borderId="49"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51" xfId="0" applyNumberFormat="1" applyFont="1" applyBorder="1" applyAlignment="1">
      <alignment horizontal="center" vertical="center"/>
    </xf>
    <xf numFmtId="0" fontId="11" fillId="0" borderId="52" xfId="0" applyNumberFormat="1" applyFont="1" applyBorder="1" applyAlignment="1">
      <alignment vertical="center" wrapText="1"/>
    </xf>
    <xf numFmtId="0" fontId="2" fillId="33" borderId="2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177" fontId="2" fillId="33" borderId="15" xfId="0" applyNumberFormat="1" applyFont="1" applyFill="1" applyBorder="1" applyAlignment="1">
      <alignment horizontal="center" vertical="center" wrapText="1"/>
    </xf>
    <xf numFmtId="178" fontId="2" fillId="33" borderId="11" xfId="0" applyNumberFormat="1" applyFont="1" applyFill="1" applyBorder="1" applyAlignment="1">
      <alignment vertical="center" wrapText="1"/>
    </xf>
    <xf numFmtId="3" fontId="2" fillId="33" borderId="11" xfId="0" applyNumberFormat="1" applyFont="1" applyFill="1" applyBorder="1" applyAlignment="1">
      <alignment horizontal="center" vertical="center" wrapText="1"/>
    </xf>
    <xf numFmtId="177" fontId="2" fillId="33" borderId="11"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178" fontId="2" fillId="0" borderId="53" xfId="0" applyNumberFormat="1" applyFont="1" applyBorder="1" applyAlignment="1">
      <alignment horizontal="center" vertical="center"/>
    </xf>
    <xf numFmtId="178" fontId="2" fillId="0" borderId="33" xfId="0" applyNumberFormat="1" applyFont="1" applyBorder="1" applyAlignment="1">
      <alignment horizontal="center" vertical="center"/>
    </xf>
    <xf numFmtId="178" fontId="2" fillId="33" borderId="32" xfId="0" applyNumberFormat="1" applyFont="1" applyFill="1" applyBorder="1" applyAlignment="1">
      <alignment vertical="center" shrinkToFit="1"/>
    </xf>
    <xf numFmtId="0" fontId="2" fillId="33" borderId="54" xfId="0" applyNumberFormat="1" applyFont="1" applyFill="1" applyBorder="1" applyAlignment="1">
      <alignment horizontal="center" vertical="center" wrapText="1"/>
    </xf>
    <xf numFmtId="178" fontId="2" fillId="0" borderId="11" xfId="0" applyNumberFormat="1" applyFont="1" applyFill="1" applyBorder="1" applyAlignment="1">
      <alignment vertical="center" shrinkToFit="1"/>
    </xf>
    <xf numFmtId="178" fontId="2" fillId="0" borderId="16" xfId="0" applyNumberFormat="1" applyFont="1" applyFill="1" applyBorder="1" applyAlignment="1">
      <alignment vertical="center" shrinkToFit="1"/>
    </xf>
    <xf numFmtId="178" fontId="2" fillId="33" borderId="20" xfId="0" applyNumberFormat="1" applyFont="1" applyFill="1" applyBorder="1" applyAlignment="1">
      <alignment vertical="center" shrinkToFit="1"/>
    </xf>
    <xf numFmtId="183" fontId="2" fillId="35" borderId="15" xfId="0" applyNumberFormat="1" applyFont="1" applyFill="1" applyBorder="1" applyAlignment="1">
      <alignment horizontal="center" vertical="center"/>
    </xf>
    <xf numFmtId="0" fontId="2" fillId="35" borderId="20" xfId="0" applyNumberFormat="1" applyFont="1" applyFill="1" applyBorder="1" applyAlignment="1">
      <alignment vertical="center" wrapText="1"/>
    </xf>
    <xf numFmtId="178" fontId="2" fillId="35" borderId="20" xfId="0" applyNumberFormat="1" applyFont="1" applyFill="1" applyBorder="1" applyAlignment="1">
      <alignment vertical="center" shrinkToFit="1"/>
    </xf>
    <xf numFmtId="3" fontId="2" fillId="35" borderId="20" xfId="0" applyNumberFormat="1" applyFont="1" applyFill="1" applyBorder="1" applyAlignment="1">
      <alignment horizontal="center" vertical="center" wrapText="1"/>
    </xf>
    <xf numFmtId="3" fontId="2" fillId="35" borderId="20" xfId="0" applyNumberFormat="1" applyFont="1" applyFill="1" applyBorder="1" applyAlignment="1">
      <alignment vertical="center" wrapText="1"/>
    </xf>
    <xf numFmtId="0" fontId="2" fillId="35" borderId="20" xfId="0" applyNumberFormat="1" applyFont="1" applyFill="1" applyBorder="1" applyAlignment="1">
      <alignment horizontal="center" vertical="center" wrapText="1"/>
    </xf>
    <xf numFmtId="183" fontId="2" fillId="0" borderId="15" xfId="0" applyNumberFormat="1" applyFont="1" applyBorder="1" applyAlignment="1">
      <alignment horizontal="center" vertical="center"/>
    </xf>
    <xf numFmtId="178" fontId="2" fillId="0" borderId="11" xfId="0" applyNumberFormat="1" applyFont="1" applyBorder="1" applyAlignment="1">
      <alignment vertical="center" shrinkToFit="1"/>
    </xf>
    <xf numFmtId="0" fontId="2" fillId="0" borderId="16" xfId="0" applyNumberFormat="1" applyFont="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vertical="center" wrapText="1"/>
    </xf>
    <xf numFmtId="183" fontId="2" fillId="0" borderId="55"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2" xfId="0" applyNumberFormat="1" applyFont="1" applyBorder="1" applyAlignment="1">
      <alignment vertical="center" wrapText="1"/>
    </xf>
    <xf numFmtId="178" fontId="2" fillId="0" borderId="12" xfId="0" applyNumberFormat="1" applyFont="1" applyBorder="1" applyAlignment="1">
      <alignment vertical="center" shrinkToFit="1"/>
    </xf>
    <xf numFmtId="178" fontId="2" fillId="33" borderId="56" xfId="0" applyNumberFormat="1" applyFont="1" applyFill="1" applyBorder="1" applyAlignment="1">
      <alignment vertical="center" shrinkToFit="1"/>
    </xf>
    <xf numFmtId="0" fontId="2" fillId="33" borderId="12" xfId="0" applyNumberFormat="1" applyFont="1" applyFill="1" applyBorder="1" applyAlignment="1">
      <alignment horizontal="center" vertical="center" wrapText="1"/>
    </xf>
    <xf numFmtId="0" fontId="2" fillId="0" borderId="17" xfId="0" applyNumberFormat="1"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wrapText="1"/>
    </xf>
    <xf numFmtId="0" fontId="2" fillId="0" borderId="37"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178" fontId="2" fillId="0" borderId="53" xfId="0" applyNumberFormat="1" applyFont="1" applyBorder="1" applyAlignment="1">
      <alignment vertical="center" shrinkToFit="1"/>
    </xf>
    <xf numFmtId="178" fontId="2" fillId="33" borderId="57" xfId="0" applyNumberFormat="1" applyFont="1" applyFill="1" applyBorder="1" applyAlignment="1">
      <alignment vertical="center" shrinkToFit="1"/>
    </xf>
    <xf numFmtId="178" fontId="2" fillId="33" borderId="53" xfId="0" applyNumberFormat="1" applyFont="1" applyFill="1" applyBorder="1" applyAlignment="1">
      <alignment vertical="center" shrinkToFit="1"/>
    </xf>
    <xf numFmtId="178" fontId="2" fillId="33" borderId="13" xfId="0" applyNumberFormat="1" applyFont="1" applyFill="1" applyBorder="1" applyAlignment="1">
      <alignment vertical="center" shrinkToFit="1"/>
    </xf>
    <xf numFmtId="178" fontId="2" fillId="0" borderId="18" xfId="0" applyNumberFormat="1" applyFont="1" applyBorder="1" applyAlignment="1">
      <alignment vertical="center" shrinkToFit="1"/>
    </xf>
    <xf numFmtId="178" fontId="2" fillId="33" borderId="58"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78" fontId="2" fillId="33" borderId="14" xfId="0" applyNumberFormat="1" applyFont="1" applyFill="1" applyBorder="1" applyAlignment="1">
      <alignment vertical="center" shrinkToFit="1"/>
    </xf>
    <xf numFmtId="178" fontId="2" fillId="0" borderId="54" xfId="0" applyNumberFormat="1" applyFont="1" applyBorder="1" applyAlignment="1">
      <alignment vertical="center" shrinkToFit="1"/>
    </xf>
    <xf numFmtId="178" fontId="2" fillId="33" borderId="59" xfId="0" applyNumberFormat="1" applyFont="1" applyFill="1" applyBorder="1" applyAlignment="1">
      <alignment vertical="center" shrinkToFit="1"/>
    </xf>
    <xf numFmtId="178" fontId="2" fillId="33" borderId="54" xfId="0" applyNumberFormat="1" applyFont="1" applyFill="1" applyBorder="1" applyAlignment="1">
      <alignment vertical="center" shrinkToFit="1"/>
    </xf>
    <xf numFmtId="178" fontId="2" fillId="33" borderId="60" xfId="0" applyNumberFormat="1" applyFont="1" applyFill="1" applyBorder="1" applyAlignment="1">
      <alignment vertical="center" shrinkToFit="1"/>
    </xf>
    <xf numFmtId="178" fontId="2" fillId="33" borderId="31" xfId="0" applyNumberFormat="1" applyFont="1" applyFill="1" applyBorder="1" applyAlignment="1">
      <alignment vertical="center" shrinkToFit="1"/>
    </xf>
    <xf numFmtId="177" fontId="2" fillId="0" borderId="61" xfId="0" applyNumberFormat="1" applyFont="1" applyBorder="1" applyAlignment="1">
      <alignment horizontal="center" vertical="center"/>
    </xf>
    <xf numFmtId="178" fontId="2" fillId="33" borderId="17" xfId="0" applyNumberFormat="1" applyFont="1" applyFill="1" applyBorder="1" applyAlignment="1">
      <alignment vertical="center" shrinkToFit="1"/>
    </xf>
    <xf numFmtId="178" fontId="2" fillId="33" borderId="62" xfId="0" applyNumberFormat="1" applyFont="1" applyFill="1" applyBorder="1" applyAlignment="1">
      <alignment vertical="center" shrinkToFit="1"/>
    </xf>
    <xf numFmtId="178" fontId="2" fillId="0" borderId="33" xfId="0" applyNumberFormat="1" applyFont="1" applyBorder="1" applyAlignment="1">
      <alignment vertical="center" shrinkToFit="1"/>
    </xf>
    <xf numFmtId="178" fontId="2" fillId="33" borderId="10" xfId="0" applyNumberFormat="1" applyFont="1" applyFill="1" applyBorder="1" applyAlignment="1">
      <alignment vertical="center" shrinkToFit="1"/>
    </xf>
    <xf numFmtId="178" fontId="2" fillId="33" borderId="33" xfId="0" applyNumberFormat="1" applyFont="1" applyFill="1" applyBorder="1" applyAlignment="1">
      <alignment vertical="center" shrinkToFit="1"/>
    </xf>
    <xf numFmtId="178" fontId="2" fillId="33" borderId="63" xfId="0" applyNumberFormat="1" applyFont="1" applyFill="1" applyBorder="1" applyAlignment="1">
      <alignment vertical="center" shrinkToFit="1"/>
    </xf>
    <xf numFmtId="0" fontId="2"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xf>
    <xf numFmtId="0" fontId="0" fillId="0" borderId="67" xfId="0" applyFont="1" applyBorder="1" applyAlignment="1">
      <alignment/>
    </xf>
    <xf numFmtId="0" fontId="2" fillId="33" borderId="14" xfId="0" applyFont="1" applyFill="1" applyBorder="1" applyAlignment="1">
      <alignment horizontal="center" vertical="center"/>
    </xf>
    <xf numFmtId="0" fontId="2" fillId="33" borderId="68"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3" fontId="2" fillId="0" borderId="64" xfId="0" applyNumberFormat="1" applyFont="1" applyBorder="1" applyAlignment="1">
      <alignment horizontal="center" vertical="center" shrinkToFit="1"/>
    </xf>
    <xf numFmtId="3" fontId="2" fillId="0" borderId="65" xfId="0" applyNumberFormat="1" applyFont="1" applyBorder="1" applyAlignment="1">
      <alignment horizontal="center" vertical="center" shrinkToFit="1"/>
    </xf>
    <xf numFmtId="0" fontId="2" fillId="0" borderId="6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33" borderId="17" xfId="0" applyFont="1" applyFill="1" applyBorder="1" applyAlignment="1">
      <alignment horizontal="center" vertical="center"/>
    </xf>
    <xf numFmtId="0" fontId="2" fillId="33" borderId="69" xfId="0" applyFont="1" applyFill="1" applyBorder="1" applyAlignment="1">
      <alignment horizontal="center" vertical="center"/>
    </xf>
    <xf numFmtId="177" fontId="2" fillId="0" borderId="70" xfId="0" applyNumberFormat="1" applyFont="1" applyBorder="1" applyAlignment="1">
      <alignment horizontal="center" vertical="center"/>
    </xf>
    <xf numFmtId="177" fontId="2" fillId="0" borderId="71" xfId="0" applyNumberFormat="1" applyFont="1" applyBorder="1" applyAlignment="1">
      <alignment horizontal="center" vertical="center"/>
    </xf>
    <xf numFmtId="0" fontId="2" fillId="33" borderId="13" xfId="0" applyFont="1" applyFill="1" applyBorder="1" applyAlignment="1">
      <alignment horizontal="center" vertical="center"/>
    </xf>
    <xf numFmtId="0" fontId="2" fillId="33" borderId="72" xfId="0" applyFont="1" applyFill="1" applyBorder="1" applyAlignment="1">
      <alignment horizontal="center" vertical="center"/>
    </xf>
    <xf numFmtId="178" fontId="2" fillId="33" borderId="64" xfId="0" applyNumberFormat="1" applyFont="1" applyFill="1" applyBorder="1" applyAlignment="1">
      <alignment horizontal="center" vertical="center" shrinkToFit="1"/>
    </xf>
    <xf numFmtId="178" fontId="2" fillId="33" borderId="65" xfId="0" applyNumberFormat="1" applyFont="1" applyFill="1" applyBorder="1" applyAlignment="1">
      <alignment horizontal="center" vertical="center" shrinkToFit="1"/>
    </xf>
    <xf numFmtId="3" fontId="2" fillId="33" borderId="64" xfId="0" applyNumberFormat="1" applyFont="1" applyFill="1" applyBorder="1" applyAlignment="1">
      <alignment horizontal="center" vertical="center" wrapText="1"/>
    </xf>
    <xf numFmtId="3" fontId="2" fillId="33" borderId="65" xfId="0" applyNumberFormat="1" applyFont="1" applyFill="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xf>
    <xf numFmtId="0" fontId="0" fillId="0" borderId="78" xfId="0" applyFont="1" applyBorder="1" applyAlignment="1">
      <alignment/>
    </xf>
    <xf numFmtId="177" fontId="2" fillId="0" borderId="19" xfId="0" applyNumberFormat="1" applyFont="1" applyBorder="1" applyAlignment="1">
      <alignment horizontal="center" vertical="center"/>
    </xf>
    <xf numFmtId="177" fontId="2" fillId="0" borderId="79" xfId="0" applyNumberFormat="1" applyFont="1" applyBorder="1" applyAlignment="1">
      <alignment horizontal="center" vertical="center"/>
    </xf>
    <xf numFmtId="0" fontId="2" fillId="33" borderId="80" xfId="0" applyFont="1" applyFill="1" applyBorder="1" applyAlignment="1">
      <alignment horizontal="center" vertical="center"/>
    </xf>
    <xf numFmtId="0" fontId="2" fillId="33" borderId="81" xfId="0" applyFont="1" applyFill="1" applyBorder="1" applyAlignment="1">
      <alignment horizontal="center" vertical="center"/>
    </xf>
    <xf numFmtId="178" fontId="2" fillId="33" borderId="75" xfId="0" applyNumberFormat="1" applyFont="1" applyFill="1" applyBorder="1" applyAlignment="1">
      <alignment horizontal="center" vertical="center" shrinkToFit="1"/>
    </xf>
    <xf numFmtId="178" fontId="2" fillId="33" borderId="76" xfId="0" applyNumberFormat="1" applyFont="1" applyFill="1" applyBorder="1" applyAlignment="1">
      <alignment horizontal="center" vertical="center" shrinkToFit="1"/>
    </xf>
    <xf numFmtId="3" fontId="2" fillId="33" borderId="75" xfId="0" applyNumberFormat="1" applyFont="1" applyFill="1" applyBorder="1" applyAlignment="1">
      <alignment horizontal="center" vertical="center" wrapText="1"/>
    </xf>
    <xf numFmtId="3" fontId="2" fillId="33" borderId="76" xfId="0" applyNumberFormat="1" applyFont="1" applyFill="1" applyBorder="1" applyAlignment="1">
      <alignment horizontal="center" vertical="center" wrapText="1"/>
    </xf>
    <xf numFmtId="3" fontId="2" fillId="0" borderId="75" xfId="0" applyNumberFormat="1" applyFont="1" applyBorder="1" applyAlignment="1">
      <alignment horizontal="center" vertical="center" shrinkToFit="1"/>
    </xf>
    <xf numFmtId="3" fontId="2" fillId="0" borderId="76" xfId="0" applyNumberFormat="1" applyFont="1" applyBorder="1" applyAlignment="1">
      <alignment horizontal="center" vertical="center" shrinkToFit="1"/>
    </xf>
    <xf numFmtId="0" fontId="74" fillId="0" borderId="11" xfId="0" applyNumberFormat="1" applyFont="1" applyBorder="1" applyAlignment="1">
      <alignment vertical="center" wrapText="1"/>
    </xf>
    <xf numFmtId="0" fontId="14" fillId="0" borderId="11" xfId="0" applyNumberFormat="1" applyFont="1" applyFill="1" applyBorder="1" applyAlignment="1">
      <alignment vertical="center" wrapText="1"/>
    </xf>
    <xf numFmtId="0" fontId="75" fillId="33" borderId="11" xfId="0" applyNumberFormat="1" applyFont="1" applyFill="1" applyBorder="1" applyAlignment="1">
      <alignment vertical="center" wrapText="1"/>
    </xf>
    <xf numFmtId="3" fontId="75" fillId="33" borderId="11" xfId="0" applyNumberFormat="1" applyFont="1" applyFill="1" applyBorder="1" applyAlignment="1">
      <alignment vertical="center" wrapText="1"/>
    </xf>
    <xf numFmtId="0" fontId="75" fillId="0" borderId="11" xfId="0" applyNumberFormat="1" applyFont="1" applyFill="1" applyBorder="1" applyAlignment="1">
      <alignment vertical="center" wrapText="1"/>
    </xf>
    <xf numFmtId="178" fontId="3" fillId="33" borderId="32" xfId="0" applyNumberFormat="1" applyFont="1" applyFill="1" applyBorder="1" applyAlignment="1">
      <alignment vertical="center" shrinkToFit="1"/>
    </xf>
    <xf numFmtId="0" fontId="76" fillId="0" borderId="0" xfId="0" applyFont="1" applyBorder="1" applyAlignment="1">
      <alignment/>
    </xf>
    <xf numFmtId="0" fontId="75" fillId="0" borderId="0" xfId="0" applyFont="1" applyAlignment="1">
      <alignment/>
    </xf>
    <xf numFmtId="0" fontId="77" fillId="0" borderId="0" xfId="0" applyFont="1" applyBorder="1" applyAlignment="1">
      <alignment horizontal="center"/>
    </xf>
    <xf numFmtId="0" fontId="78" fillId="0" borderId="10" xfId="0" applyFont="1" applyBorder="1" applyAlignment="1">
      <alignment/>
    </xf>
    <xf numFmtId="0" fontId="75" fillId="0" borderId="10" xfId="0" applyFont="1" applyBorder="1" applyAlignment="1">
      <alignment/>
    </xf>
    <xf numFmtId="0" fontId="75" fillId="0" borderId="0" xfId="0" applyFont="1" applyBorder="1" applyAlignment="1">
      <alignment/>
    </xf>
    <xf numFmtId="0" fontId="75" fillId="0" borderId="10" xfId="0" applyFont="1" applyBorder="1" applyAlignment="1">
      <alignment horizontal="right"/>
    </xf>
    <xf numFmtId="0" fontId="75" fillId="0" borderId="0" xfId="0" applyFont="1" applyBorder="1" applyAlignment="1">
      <alignment horizontal="right"/>
    </xf>
    <xf numFmtId="0" fontId="79" fillId="0" borderId="10" xfId="0" applyFont="1" applyBorder="1" applyAlignment="1">
      <alignment horizontal="right"/>
    </xf>
    <xf numFmtId="0" fontId="80" fillId="36" borderId="82" xfId="0" applyFont="1" applyFill="1" applyBorder="1" applyAlignment="1">
      <alignment horizontal="center" vertical="center" wrapText="1"/>
    </xf>
    <xf numFmtId="0" fontId="80" fillId="36" borderId="31" xfId="0" applyFont="1" applyFill="1" applyBorder="1" applyAlignment="1">
      <alignment horizontal="center" vertical="center"/>
    </xf>
    <xf numFmtId="0" fontId="80" fillId="36" borderId="83" xfId="0" applyFont="1" applyFill="1" applyBorder="1" applyAlignment="1">
      <alignment horizontal="center" vertical="center" wrapText="1"/>
    </xf>
    <xf numFmtId="0" fontId="80" fillId="37" borderId="31" xfId="0" applyFont="1" applyFill="1" applyBorder="1" applyAlignment="1">
      <alignment horizontal="center" vertical="center" wrapText="1"/>
    </xf>
    <xf numFmtId="0" fontId="80" fillId="36" borderId="31" xfId="0" applyFont="1" applyFill="1" applyBorder="1" applyAlignment="1">
      <alignment horizontal="center" vertical="center" wrapText="1"/>
    </xf>
    <xf numFmtId="0" fontId="80" fillId="36" borderId="36" xfId="0" applyFont="1" applyFill="1" applyBorder="1" applyAlignment="1">
      <alignment horizontal="center" vertical="center" wrapText="1"/>
    </xf>
    <xf numFmtId="0" fontId="80" fillId="36" borderId="81" xfId="0" applyFont="1" applyFill="1" applyBorder="1" applyAlignment="1">
      <alignment horizontal="center" vertical="center" wrapText="1"/>
    </xf>
    <xf numFmtId="0" fontId="80" fillId="36" borderId="80" xfId="0" applyFont="1" applyFill="1" applyBorder="1" applyAlignment="1">
      <alignment horizontal="center" vertical="center" wrapText="1"/>
    </xf>
    <xf numFmtId="0" fontId="80" fillId="36" borderId="40" xfId="0" applyFont="1" applyFill="1" applyBorder="1" applyAlignment="1">
      <alignment horizontal="center" vertical="center" wrapText="1"/>
    </xf>
    <xf numFmtId="0" fontId="81" fillId="0" borderId="36" xfId="0" applyFont="1" applyBorder="1" applyAlignment="1">
      <alignment horizontal="center" vertical="center" wrapText="1"/>
    </xf>
    <xf numFmtId="0" fontId="81" fillId="0" borderId="81" xfId="0" applyFont="1" applyBorder="1" applyAlignment="1">
      <alignment horizontal="center" vertical="center" wrapText="1"/>
    </xf>
    <xf numFmtId="0" fontId="81" fillId="36" borderId="31" xfId="0" applyFont="1" applyFill="1" applyBorder="1" applyAlignment="1">
      <alignment horizontal="center" vertical="center"/>
    </xf>
    <xf numFmtId="0" fontId="81" fillId="36" borderId="31" xfId="0" applyFont="1" applyFill="1" applyBorder="1" applyAlignment="1">
      <alignment horizontal="center" vertical="center" wrapText="1"/>
    </xf>
    <xf numFmtId="0" fontId="81" fillId="36" borderId="31" xfId="0" applyFont="1" applyFill="1" applyBorder="1" applyAlignment="1">
      <alignment horizontal="left" vertical="center" wrapText="1"/>
    </xf>
    <xf numFmtId="0" fontId="80" fillId="36" borderId="84" xfId="0" applyFont="1" applyFill="1" applyBorder="1" applyAlignment="1">
      <alignment horizontal="center" vertical="center" wrapText="1"/>
    </xf>
    <xf numFmtId="0" fontId="80" fillId="36" borderId="19" xfId="0" applyFont="1" applyFill="1" applyBorder="1" applyAlignment="1">
      <alignment horizontal="center" vertical="center"/>
    </xf>
    <xf numFmtId="0" fontId="80" fillId="36" borderId="32" xfId="0" applyFont="1" applyFill="1" applyBorder="1" applyAlignment="1">
      <alignment horizontal="center" vertical="center"/>
    </xf>
    <xf numFmtId="0" fontId="80" fillId="36" borderId="85" xfId="0" applyFont="1" applyFill="1" applyBorder="1" applyAlignment="1">
      <alignment horizontal="center" vertical="center" wrapText="1"/>
    </xf>
    <xf numFmtId="0" fontId="80" fillId="37" borderId="32" xfId="0" applyFont="1" applyFill="1" applyBorder="1" applyAlignment="1">
      <alignment horizontal="center" vertical="center" wrapText="1"/>
    </xf>
    <xf numFmtId="0" fontId="80" fillId="36" borderId="0" xfId="0" applyFont="1" applyFill="1" applyBorder="1" applyAlignment="1">
      <alignment horizontal="center" vertical="center" wrapText="1"/>
    </xf>
    <xf numFmtId="0" fontId="80" fillId="36" borderId="21" xfId="0" applyFont="1" applyFill="1" applyBorder="1" applyAlignment="1">
      <alignment horizontal="center" vertical="center" wrapText="1"/>
    </xf>
    <xf numFmtId="0" fontId="80" fillId="36" borderId="32" xfId="0" applyFont="1" applyFill="1" applyBorder="1" applyAlignment="1">
      <alignment horizontal="center" vertical="center" wrapText="1"/>
    </xf>
    <xf numFmtId="0" fontId="80" fillId="36" borderId="37" xfId="0" applyFont="1" applyFill="1" applyBorder="1" applyAlignment="1">
      <alignment horizontal="center" vertical="center" wrapText="1"/>
    </xf>
    <xf numFmtId="0" fontId="80" fillId="36" borderId="86" xfId="0" applyFont="1" applyFill="1" applyBorder="1" applyAlignment="1">
      <alignment horizontal="center" vertical="center" wrapText="1"/>
    </xf>
    <xf numFmtId="0" fontId="81" fillId="0" borderId="32" xfId="0" applyFont="1" applyBorder="1" applyAlignment="1">
      <alignment horizontal="center" vertical="center"/>
    </xf>
    <xf numFmtId="0" fontId="81" fillId="0" borderId="32"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horizontal="center" vertical="center" wrapText="1"/>
    </xf>
    <xf numFmtId="0" fontId="81" fillId="0" borderId="87" xfId="0" applyFont="1" applyBorder="1" applyAlignment="1">
      <alignment horizontal="center" vertical="center" wrapText="1"/>
    </xf>
    <xf numFmtId="0" fontId="80" fillId="36" borderId="71" xfId="0" applyFont="1" applyFill="1" applyBorder="1" applyAlignment="1">
      <alignment horizontal="center" vertical="center"/>
    </xf>
    <xf numFmtId="0" fontId="80" fillId="36" borderId="33" xfId="0" applyFont="1" applyFill="1" applyBorder="1" applyAlignment="1">
      <alignment horizontal="center" vertical="center"/>
    </xf>
    <xf numFmtId="0" fontId="80" fillId="36" borderId="63" xfId="0" applyFont="1" applyFill="1" applyBorder="1" applyAlignment="1">
      <alignment horizontal="center" vertical="center" wrapText="1"/>
    </xf>
    <xf numFmtId="0" fontId="80" fillId="37" borderId="33" xfId="0"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80" fillId="36" borderId="33" xfId="0" applyFont="1" applyFill="1" applyBorder="1" applyAlignment="1">
      <alignment horizontal="center" vertical="center" wrapText="1"/>
    </xf>
    <xf numFmtId="0" fontId="80" fillId="36" borderId="33" xfId="0" applyFont="1" applyFill="1" applyBorder="1" applyAlignment="1">
      <alignment horizontal="right" vertical="center" wrapText="1"/>
    </xf>
    <xf numFmtId="0" fontId="80" fillId="36" borderId="10" xfId="0" applyFont="1" applyFill="1" applyBorder="1" applyAlignment="1">
      <alignment horizontal="right" vertical="center" wrapText="1"/>
    </xf>
    <xf numFmtId="0" fontId="80" fillId="36" borderId="51" xfId="0" applyFont="1" applyFill="1" applyBorder="1" applyAlignment="1">
      <alignment horizontal="center" vertical="center" wrapText="1"/>
    </xf>
    <xf numFmtId="0" fontId="81" fillId="0" borderId="33" xfId="0" applyFont="1" applyBorder="1" applyAlignment="1">
      <alignment horizontal="center" vertical="center"/>
    </xf>
    <xf numFmtId="0" fontId="81" fillId="0" borderId="33" xfId="0" applyFont="1" applyBorder="1" applyAlignment="1">
      <alignment vertical="center"/>
    </xf>
    <xf numFmtId="0" fontId="81" fillId="0" borderId="33" xfId="0" applyFont="1" applyBorder="1" applyAlignment="1">
      <alignment horizontal="left" vertical="center"/>
    </xf>
    <xf numFmtId="0" fontId="81" fillId="0" borderId="33" xfId="0" applyFont="1" applyBorder="1" applyAlignment="1">
      <alignment horizontal="center" vertical="center" wrapText="1"/>
    </xf>
    <xf numFmtId="0" fontId="81" fillId="0" borderId="88" xfId="0" applyFont="1" applyBorder="1" applyAlignment="1">
      <alignment horizontal="center" vertical="center" wrapText="1"/>
    </xf>
    <xf numFmtId="0" fontId="75" fillId="35" borderId="35" xfId="0" applyFont="1" applyFill="1" applyBorder="1" applyAlignment="1">
      <alignment horizontal="center" vertical="center"/>
    </xf>
    <xf numFmtId="0" fontId="75" fillId="35" borderId="36" xfId="0" applyFont="1" applyFill="1" applyBorder="1" applyAlignment="1">
      <alignment horizontal="left" vertical="center"/>
    </xf>
    <xf numFmtId="0" fontId="75" fillId="34" borderId="36" xfId="0" applyFont="1" applyFill="1" applyBorder="1" applyAlignment="1">
      <alignment horizontal="left" vertical="center"/>
    </xf>
    <xf numFmtId="0" fontId="75" fillId="35" borderId="36" xfId="0" applyFont="1" applyFill="1" applyBorder="1" applyAlignment="1">
      <alignment horizontal="center" vertical="center"/>
    </xf>
    <xf numFmtId="0" fontId="75" fillId="35" borderId="36" xfId="0" applyFont="1" applyFill="1" applyBorder="1" applyAlignment="1">
      <alignment horizontal="center" vertical="center" wrapText="1"/>
    </xf>
    <xf numFmtId="0" fontId="75" fillId="35" borderId="36" xfId="0" applyFont="1" applyFill="1" applyBorder="1" applyAlignment="1">
      <alignment horizontal="right" vertical="center" wrapText="1"/>
    </xf>
    <xf numFmtId="0" fontId="75" fillId="35" borderId="80" xfId="0" applyFont="1" applyFill="1" applyBorder="1" applyAlignment="1">
      <alignment horizontal="center" vertical="center" wrapText="1"/>
    </xf>
    <xf numFmtId="0" fontId="79" fillId="35" borderId="36" xfId="0" applyFont="1" applyFill="1" applyBorder="1" applyAlignment="1">
      <alignment horizontal="center" vertical="center"/>
    </xf>
    <xf numFmtId="0" fontId="75" fillId="35" borderId="41" xfId="0" applyFont="1" applyFill="1" applyBorder="1" applyAlignment="1">
      <alignment horizontal="center" vertical="center"/>
    </xf>
    <xf numFmtId="183" fontId="75" fillId="33" borderId="19" xfId="0" applyNumberFormat="1" applyFont="1" applyFill="1" applyBorder="1" applyAlignment="1">
      <alignment horizontal="center" vertical="center"/>
    </xf>
    <xf numFmtId="0" fontId="75" fillId="33" borderId="32" xfId="0" applyNumberFormat="1" applyFont="1" applyFill="1" applyBorder="1" applyAlignment="1">
      <alignment vertical="center" wrapText="1"/>
    </xf>
    <xf numFmtId="0" fontId="75" fillId="0" borderId="32" xfId="0" applyNumberFormat="1" applyFont="1" applyFill="1" applyBorder="1" applyAlignment="1">
      <alignment vertical="center" wrapText="1"/>
    </xf>
    <xf numFmtId="178" fontId="75" fillId="33" borderId="32" xfId="0" applyNumberFormat="1" applyFont="1" applyFill="1" applyBorder="1" applyAlignment="1">
      <alignment vertical="center" shrinkToFit="1"/>
    </xf>
    <xf numFmtId="178" fontId="75" fillId="33" borderId="0" xfId="0" applyNumberFormat="1" applyFont="1" applyFill="1" applyBorder="1" applyAlignment="1">
      <alignment vertical="center" shrinkToFit="1"/>
    </xf>
    <xf numFmtId="178" fontId="75" fillId="0" borderId="32" xfId="0" applyNumberFormat="1" applyFont="1" applyFill="1" applyBorder="1" applyAlignment="1">
      <alignment vertical="center" shrinkToFit="1"/>
    </xf>
    <xf numFmtId="0" fontId="75" fillId="33" borderId="32" xfId="0" applyNumberFormat="1" applyFont="1" applyFill="1" applyBorder="1" applyAlignment="1">
      <alignment horizontal="center" vertical="center" wrapText="1" shrinkToFit="1"/>
    </xf>
    <xf numFmtId="3" fontId="75" fillId="33" borderId="32" xfId="0" applyNumberFormat="1" applyFont="1" applyFill="1" applyBorder="1" applyAlignment="1">
      <alignment horizontal="center" vertical="center" wrapText="1"/>
    </xf>
    <xf numFmtId="3" fontId="75" fillId="33" borderId="32" xfId="0" applyNumberFormat="1" applyFont="1" applyFill="1" applyBorder="1" applyAlignment="1">
      <alignment vertical="center" wrapText="1"/>
    </xf>
    <xf numFmtId="178" fontId="75" fillId="33" borderId="11" xfId="0" applyNumberFormat="1" applyFont="1" applyFill="1" applyBorder="1" applyAlignment="1">
      <alignment vertical="center" shrinkToFit="1"/>
    </xf>
    <xf numFmtId="178" fontId="75" fillId="33" borderId="85" xfId="0" applyNumberFormat="1" applyFont="1" applyFill="1" applyBorder="1" applyAlignment="1">
      <alignment vertical="center" shrinkToFit="1"/>
    </xf>
    <xf numFmtId="0" fontId="75" fillId="33" borderId="54" xfId="0" applyNumberFormat="1" applyFont="1" applyFill="1" applyBorder="1" applyAlignment="1">
      <alignment horizontal="center" vertical="center" wrapText="1"/>
    </xf>
    <xf numFmtId="0" fontId="75" fillId="33" borderId="50" xfId="0" applyNumberFormat="1" applyFont="1" applyFill="1" applyBorder="1" applyAlignment="1">
      <alignment vertical="center" wrapText="1"/>
    </xf>
    <xf numFmtId="0" fontId="75" fillId="33" borderId="85" xfId="0" applyNumberFormat="1" applyFont="1" applyFill="1" applyBorder="1" applyAlignment="1">
      <alignment vertical="center" wrapText="1"/>
    </xf>
    <xf numFmtId="0" fontId="75" fillId="33" borderId="32" xfId="0" applyFont="1" applyFill="1" applyBorder="1" applyAlignment="1">
      <alignment horizontal="center" vertical="center" wrapText="1"/>
    </xf>
    <xf numFmtId="0" fontId="75" fillId="33" borderId="85" xfId="0" applyFont="1" applyFill="1" applyBorder="1" applyAlignment="1">
      <alignment vertical="center" wrapText="1"/>
    </xf>
    <xf numFmtId="183" fontId="75" fillId="33" borderId="11" xfId="0" applyNumberFormat="1" applyFont="1" applyFill="1" applyBorder="1" applyAlignment="1">
      <alignment horizontal="center" vertical="center" wrapText="1"/>
    </xf>
    <xf numFmtId="0" fontId="80" fillId="33" borderId="16" xfId="0" applyFont="1" applyFill="1" applyBorder="1" applyAlignment="1">
      <alignment horizontal="center" vertical="center" wrapText="1"/>
    </xf>
    <xf numFmtId="0" fontId="75" fillId="33" borderId="11" xfId="0" applyFont="1" applyFill="1" applyBorder="1" applyAlignment="1">
      <alignment horizontal="center" vertical="center"/>
    </xf>
    <xf numFmtId="0" fontId="75" fillId="33" borderId="28" xfId="0" applyFont="1" applyFill="1" applyBorder="1" applyAlignment="1">
      <alignment horizontal="center" vertical="center"/>
    </xf>
    <xf numFmtId="183" fontId="75" fillId="0" borderId="15" xfId="0" applyNumberFormat="1" applyFont="1" applyFill="1" applyBorder="1" applyAlignment="1">
      <alignment horizontal="center" vertical="center"/>
    </xf>
    <xf numFmtId="178" fontId="75" fillId="0" borderId="11" xfId="0" applyNumberFormat="1" applyFont="1" applyFill="1" applyBorder="1" applyAlignment="1">
      <alignment vertical="center" shrinkToFit="1"/>
    </xf>
    <xf numFmtId="178" fontId="75" fillId="0" borderId="20" xfId="0" applyNumberFormat="1" applyFont="1" applyFill="1" applyBorder="1" applyAlignment="1">
      <alignment vertical="center" shrinkToFit="1"/>
    </xf>
    <xf numFmtId="178" fontId="75" fillId="0" borderId="11" xfId="0" applyNumberFormat="1" applyFont="1" applyFill="1" applyBorder="1" applyAlignment="1">
      <alignment vertical="center" wrapText="1" shrinkToFit="1"/>
    </xf>
    <xf numFmtId="3" fontId="75" fillId="0" borderId="11" xfId="0" applyNumberFormat="1" applyFont="1" applyFill="1" applyBorder="1" applyAlignment="1">
      <alignment horizontal="center" vertical="center" wrapText="1"/>
    </xf>
    <xf numFmtId="3" fontId="75" fillId="0" borderId="11" xfId="0" applyNumberFormat="1" applyFont="1" applyFill="1" applyBorder="1" applyAlignment="1">
      <alignment vertical="center" wrapText="1"/>
    </xf>
    <xf numFmtId="178" fontId="75" fillId="0" borderId="16" xfId="0" applyNumberFormat="1" applyFont="1" applyFill="1" applyBorder="1" applyAlignment="1">
      <alignment vertical="center" shrinkToFit="1"/>
    </xf>
    <xf numFmtId="0" fontId="82" fillId="0" borderId="11" xfId="0" applyNumberFormat="1" applyFont="1" applyFill="1" applyBorder="1" applyAlignment="1">
      <alignment vertical="center" wrapText="1"/>
    </xf>
    <xf numFmtId="0" fontId="75" fillId="0" borderId="16" xfId="0" applyNumberFormat="1" applyFont="1" applyFill="1" applyBorder="1" applyAlignment="1">
      <alignment vertical="center" wrapText="1"/>
    </xf>
    <xf numFmtId="0" fontId="75" fillId="0" borderId="11" xfId="0" applyFont="1" applyFill="1" applyBorder="1" applyAlignment="1">
      <alignment horizontal="center" vertical="center" wrapText="1"/>
    </xf>
    <xf numFmtId="0" fontId="75" fillId="0" borderId="16" xfId="0" applyFont="1" applyFill="1" applyBorder="1" applyAlignment="1">
      <alignment vertical="center" wrapText="1"/>
    </xf>
    <xf numFmtId="183" fontId="75" fillId="0" borderId="11" xfId="0" applyNumberFormat="1" applyFont="1" applyFill="1" applyBorder="1" applyAlignment="1">
      <alignment horizontal="center" vertical="center" wrapText="1"/>
    </xf>
    <xf numFmtId="0" fontId="80" fillId="0" borderId="16" xfId="0" applyFont="1" applyBorder="1" applyAlignment="1">
      <alignment horizontal="center" vertical="center" wrapText="1"/>
    </xf>
    <xf numFmtId="0" fontId="75" fillId="0" borderId="11" xfId="0" applyFont="1" applyFill="1" applyBorder="1" applyAlignment="1">
      <alignment horizontal="center" vertical="center"/>
    </xf>
    <xf numFmtId="0" fontId="75" fillId="0" borderId="28" xfId="0" applyFont="1" applyFill="1" applyBorder="1" applyAlignment="1">
      <alignment horizontal="center" vertical="center"/>
    </xf>
    <xf numFmtId="178" fontId="75" fillId="33" borderId="20" xfId="0" applyNumberFormat="1" applyFont="1" applyFill="1" applyBorder="1" applyAlignment="1">
      <alignment vertical="center" shrinkToFit="1"/>
    </xf>
    <xf numFmtId="178" fontId="75" fillId="0" borderId="11" xfId="0" applyNumberFormat="1" applyFont="1" applyFill="1" applyBorder="1" applyAlignment="1">
      <alignment horizontal="center" vertical="center" shrinkToFit="1"/>
    </xf>
    <xf numFmtId="178" fontId="75" fillId="0" borderId="16" xfId="0" applyNumberFormat="1" applyFont="1" applyFill="1" applyBorder="1" applyAlignment="1" quotePrefix="1">
      <alignment horizontal="right" vertical="center" wrapText="1" shrinkToFit="1"/>
    </xf>
    <xf numFmtId="0" fontId="75" fillId="0" borderId="16" xfId="0" applyFont="1" applyFill="1" applyBorder="1" applyAlignment="1">
      <alignment horizontal="center" vertical="center" wrapText="1"/>
    </xf>
    <xf numFmtId="178" fontId="75" fillId="0" borderId="16" xfId="0" applyNumberFormat="1" applyFont="1" applyFill="1" applyBorder="1" applyAlignment="1">
      <alignment horizontal="right" vertical="center" shrinkToFit="1"/>
    </xf>
    <xf numFmtId="183" fontId="75" fillId="33" borderId="15" xfId="0" applyNumberFormat="1" applyFont="1" applyFill="1" applyBorder="1" applyAlignment="1">
      <alignment horizontal="center" vertical="center"/>
    </xf>
    <xf numFmtId="0" fontId="75" fillId="33" borderId="11" xfId="0" applyNumberFormat="1" applyFont="1" applyFill="1" applyBorder="1" applyAlignment="1">
      <alignment horizontal="center" vertical="center" wrapText="1" shrinkToFit="1"/>
    </xf>
    <xf numFmtId="3" fontId="75" fillId="33" borderId="11" xfId="0" applyNumberFormat="1" applyFont="1" applyFill="1" applyBorder="1" applyAlignment="1">
      <alignment horizontal="center" vertical="center" wrapText="1"/>
    </xf>
    <xf numFmtId="178" fontId="75" fillId="33" borderId="11" xfId="0" applyNumberFormat="1" applyFont="1" applyFill="1" applyBorder="1" applyAlignment="1">
      <alignment horizontal="center" vertical="center" shrinkToFit="1"/>
    </xf>
    <xf numFmtId="178" fontId="75" fillId="33" borderId="11" xfId="0" applyNumberFormat="1" applyFont="1" applyFill="1" applyBorder="1" applyAlignment="1">
      <alignment horizontal="right" vertical="center" shrinkToFit="1"/>
    </xf>
    <xf numFmtId="178" fontId="75" fillId="33" borderId="16" xfId="0" applyNumberFormat="1" applyFont="1" applyFill="1" applyBorder="1" applyAlignment="1">
      <alignment horizontal="right" vertical="center" shrinkToFit="1"/>
    </xf>
    <xf numFmtId="0" fontId="75" fillId="33" borderId="16" xfId="0" applyNumberFormat="1" applyFont="1" applyFill="1" applyBorder="1" applyAlignment="1">
      <alignment vertical="center" wrapText="1"/>
    </xf>
    <xf numFmtId="0" fontId="75" fillId="33" borderId="11" xfId="0" applyFont="1" applyFill="1" applyBorder="1" applyAlignment="1">
      <alignment horizontal="center" vertical="center" wrapText="1"/>
    </xf>
    <xf numFmtId="0" fontId="75" fillId="33" borderId="16" xfId="0" applyFont="1" applyFill="1" applyBorder="1" applyAlignment="1">
      <alignment horizontal="center" vertical="center" wrapText="1"/>
    </xf>
    <xf numFmtId="183" fontId="75" fillId="35" borderId="15" xfId="0" applyNumberFormat="1" applyFont="1" applyFill="1" applyBorder="1" applyAlignment="1">
      <alignment horizontal="center" vertical="center"/>
    </xf>
    <xf numFmtId="0" fontId="75" fillId="35" borderId="20" xfId="0" applyNumberFormat="1" applyFont="1" applyFill="1" applyBorder="1" applyAlignment="1">
      <alignment horizontal="left" vertical="center"/>
    </xf>
    <xf numFmtId="0" fontId="75" fillId="35" borderId="20" xfId="0" applyNumberFormat="1" applyFont="1" applyFill="1" applyBorder="1" applyAlignment="1">
      <alignment vertical="center" wrapText="1"/>
    </xf>
    <xf numFmtId="0" fontId="75" fillId="0" borderId="20" xfId="0" applyNumberFormat="1" applyFont="1" applyFill="1" applyBorder="1" applyAlignment="1">
      <alignment vertical="center" wrapText="1"/>
    </xf>
    <xf numFmtId="178" fontId="75" fillId="35" borderId="20" xfId="0" applyNumberFormat="1" applyFont="1" applyFill="1" applyBorder="1" applyAlignment="1">
      <alignment vertical="center" shrinkToFit="1"/>
    </xf>
    <xf numFmtId="178" fontId="75" fillId="35" borderId="20" xfId="0" applyNumberFormat="1" applyFont="1" applyFill="1" applyBorder="1" applyAlignment="1">
      <alignment horizontal="center" vertical="center" shrinkToFit="1"/>
    </xf>
    <xf numFmtId="3" fontId="75" fillId="35" borderId="20" xfId="0" applyNumberFormat="1" applyFont="1" applyFill="1" applyBorder="1" applyAlignment="1">
      <alignment horizontal="center" vertical="center" wrapText="1"/>
    </xf>
    <xf numFmtId="3" fontId="75" fillId="35" borderId="20" xfId="0" applyNumberFormat="1" applyFont="1" applyFill="1" applyBorder="1" applyAlignment="1">
      <alignment vertical="center" wrapText="1"/>
    </xf>
    <xf numFmtId="178" fontId="75" fillId="34" borderId="11" xfId="0" applyNumberFormat="1" applyFont="1" applyFill="1" applyBorder="1" applyAlignment="1">
      <alignment vertical="center" shrinkToFit="1"/>
    </xf>
    <xf numFmtId="0" fontId="75" fillId="34" borderId="54" xfId="0" applyNumberFormat="1" applyFont="1" applyFill="1" applyBorder="1" applyAlignment="1">
      <alignment horizontal="center" vertical="center" wrapText="1"/>
    </xf>
    <xf numFmtId="0" fontId="75" fillId="35" borderId="20" xfId="0" applyFont="1" applyFill="1" applyBorder="1" applyAlignment="1">
      <alignment horizontal="center" vertical="center" wrapText="1"/>
    </xf>
    <xf numFmtId="0" fontId="75" fillId="35" borderId="20" xfId="0" applyFont="1" applyFill="1" applyBorder="1" applyAlignment="1">
      <alignment horizontal="center" vertical="center"/>
    </xf>
    <xf numFmtId="0" fontId="75" fillId="35" borderId="38" xfId="0" applyFont="1" applyFill="1" applyBorder="1" applyAlignment="1">
      <alignment horizontal="center" vertical="center"/>
    </xf>
    <xf numFmtId="183" fontId="75" fillId="0" borderId="15" xfId="0" applyNumberFormat="1" applyFont="1" applyBorder="1" applyAlignment="1">
      <alignment horizontal="center" vertical="center"/>
    </xf>
    <xf numFmtId="0" fontId="75" fillId="0" borderId="11" xfId="0" applyNumberFormat="1" applyFont="1" applyBorder="1" applyAlignment="1">
      <alignment vertical="center" wrapText="1"/>
    </xf>
    <xf numFmtId="178" fontId="75" fillId="0" borderId="11" xfId="0" applyNumberFormat="1" applyFont="1" applyBorder="1" applyAlignment="1">
      <alignment vertical="center" shrinkToFit="1"/>
    </xf>
    <xf numFmtId="0" fontId="75" fillId="0" borderId="16" xfId="0" applyNumberFormat="1" applyFont="1" applyBorder="1" applyAlignment="1">
      <alignment vertical="center" wrapText="1"/>
    </xf>
    <xf numFmtId="0" fontId="75" fillId="0" borderId="11" xfId="0" applyFont="1" applyBorder="1" applyAlignment="1">
      <alignment horizontal="center" vertical="center" wrapText="1"/>
    </xf>
    <xf numFmtId="0" fontId="75" fillId="0" borderId="16" xfId="0" applyFont="1" applyBorder="1" applyAlignment="1">
      <alignment horizontal="center" vertical="center" wrapText="1"/>
    </xf>
    <xf numFmtId="183" fontId="75" fillId="0" borderId="11" xfId="0" applyNumberFormat="1" applyFont="1" applyBorder="1" applyAlignment="1">
      <alignment horizontal="center" vertical="center" wrapText="1"/>
    </xf>
    <xf numFmtId="0" fontId="75" fillId="0" borderId="11" xfId="0" applyFont="1" applyBorder="1" applyAlignment="1">
      <alignment horizontal="center" vertical="center"/>
    </xf>
    <xf numFmtId="0" fontId="75" fillId="0" borderId="28" xfId="0" applyFont="1" applyBorder="1" applyAlignment="1">
      <alignment horizontal="center" vertical="center"/>
    </xf>
    <xf numFmtId="178" fontId="75" fillId="33" borderId="20" xfId="0" applyNumberFormat="1" applyFont="1" applyFill="1" applyBorder="1" applyAlignment="1">
      <alignment horizontal="right" vertical="center" wrapText="1" shrinkToFit="1"/>
    </xf>
    <xf numFmtId="178" fontId="75" fillId="33" borderId="11" xfId="0" applyNumberFormat="1" applyFont="1" applyFill="1" applyBorder="1" applyAlignment="1">
      <alignment horizontal="right" vertical="center" wrapText="1" shrinkToFit="1"/>
    </xf>
    <xf numFmtId="0" fontId="75" fillId="0" borderId="11" xfId="0" applyFont="1" applyBorder="1" applyAlignment="1">
      <alignment vertical="center" wrapText="1"/>
    </xf>
    <xf numFmtId="0" fontId="75" fillId="0" borderId="16" xfId="0" applyFont="1" applyBorder="1" applyAlignment="1">
      <alignment vertical="center" wrapText="1"/>
    </xf>
    <xf numFmtId="0" fontId="75" fillId="34" borderId="20" xfId="0" applyNumberFormat="1" applyFont="1" applyFill="1" applyBorder="1" applyAlignment="1">
      <alignment vertical="center" wrapText="1"/>
    </xf>
    <xf numFmtId="186" fontId="75" fillId="0" borderId="20" xfId="0" applyNumberFormat="1" applyFont="1" applyFill="1" applyBorder="1" applyAlignment="1">
      <alignment vertical="center" shrinkToFit="1"/>
    </xf>
    <xf numFmtId="186" fontId="75" fillId="33" borderId="11" xfId="0" applyNumberFormat="1" applyFont="1" applyFill="1" applyBorder="1" applyAlignment="1">
      <alignment vertical="center" wrapText="1" shrinkToFit="1"/>
    </xf>
    <xf numFmtId="186" fontId="75" fillId="0" borderId="11" xfId="0" applyNumberFormat="1" applyFont="1" applyFill="1" applyBorder="1" applyAlignment="1">
      <alignment vertical="center" shrinkToFit="1"/>
    </xf>
    <xf numFmtId="0" fontId="83" fillId="0" borderId="0" xfId="0" applyFont="1" applyAlignment="1">
      <alignment horizontal="left" vertical="center" wrapText="1"/>
    </xf>
    <xf numFmtId="183" fontId="75" fillId="0" borderId="11" xfId="0" applyNumberFormat="1" applyFont="1" applyBorder="1" applyAlignment="1">
      <alignment horizontal="center" vertical="center"/>
    </xf>
    <xf numFmtId="0" fontId="80" fillId="0" borderId="16" xfId="0" applyNumberFormat="1" applyFont="1" applyBorder="1" applyAlignment="1">
      <alignment horizontal="center" vertical="center" wrapText="1"/>
    </xf>
    <xf numFmtId="49" fontId="75" fillId="33" borderId="11" xfId="0" applyNumberFormat="1" applyFont="1" applyFill="1" applyBorder="1" applyAlignment="1">
      <alignment horizontal="right" vertical="center" wrapText="1" shrinkToFit="1"/>
    </xf>
    <xf numFmtId="0" fontId="82" fillId="33" borderId="11" xfId="0" applyNumberFormat="1" applyFont="1" applyFill="1" applyBorder="1" applyAlignment="1">
      <alignment horizontal="center" vertical="center" wrapText="1" shrinkToFit="1"/>
    </xf>
    <xf numFmtId="49" fontId="75" fillId="33" borderId="20" xfId="0" applyNumberFormat="1" applyFont="1" applyFill="1" applyBorder="1" applyAlignment="1">
      <alignment horizontal="right" vertical="center" wrapText="1" shrinkToFit="1"/>
    </xf>
    <xf numFmtId="0" fontId="82" fillId="33" borderId="11" xfId="0" applyNumberFormat="1" applyFont="1" applyFill="1" applyBorder="1" applyAlignment="1">
      <alignment vertical="center" wrapText="1"/>
    </xf>
    <xf numFmtId="178" fontId="75" fillId="0" borderId="11" xfId="0" applyNumberFormat="1" applyFont="1" applyFill="1" applyBorder="1" applyAlignment="1">
      <alignment horizontal="left" vertical="center" wrapText="1" shrinkToFit="1"/>
    </xf>
    <xf numFmtId="0" fontId="83" fillId="0" borderId="0" xfId="0" applyFont="1" applyAlignment="1">
      <alignment vertical="center" wrapText="1"/>
    </xf>
    <xf numFmtId="0" fontId="83" fillId="0" borderId="11" xfId="0" applyFont="1" applyBorder="1" applyAlignment="1">
      <alignment vertical="center" wrapText="1"/>
    </xf>
    <xf numFmtId="0" fontId="75" fillId="0" borderId="89" xfId="0" applyFont="1" applyBorder="1" applyAlignment="1">
      <alignment horizontal="left" vertical="center" wrapText="1"/>
    </xf>
    <xf numFmtId="177" fontId="75" fillId="0" borderId="11" xfId="0" applyNumberFormat="1" applyFont="1" applyBorder="1" applyAlignment="1">
      <alignment horizontal="center" vertical="center" wrapText="1"/>
    </xf>
    <xf numFmtId="0" fontId="75" fillId="33" borderId="16" xfId="0" applyFont="1" applyFill="1" applyBorder="1" applyAlignment="1">
      <alignment vertical="center" wrapText="1"/>
    </xf>
    <xf numFmtId="177" fontId="75" fillId="33" borderId="11" xfId="0" applyNumberFormat="1" applyFont="1" applyFill="1" applyBorder="1" applyAlignment="1">
      <alignment horizontal="center" vertical="center" wrapText="1"/>
    </xf>
    <xf numFmtId="0" fontId="75" fillId="0" borderId="11" xfId="0" applyNumberFormat="1" applyFont="1" applyBorder="1" applyAlignment="1">
      <alignment vertical="center"/>
    </xf>
    <xf numFmtId="0" fontId="75" fillId="33" borderId="11" xfId="0" applyNumberFormat="1" applyFont="1" applyFill="1" applyBorder="1" applyAlignment="1">
      <alignment horizontal="right" vertical="center" wrapText="1" shrinkToFit="1"/>
    </xf>
    <xf numFmtId="0" fontId="80" fillId="33" borderId="11" xfId="0" applyNumberFormat="1" applyFont="1" applyFill="1" applyBorder="1" applyAlignment="1">
      <alignment vertical="center" wrapText="1"/>
    </xf>
    <xf numFmtId="0" fontId="75" fillId="33" borderId="11" xfId="0" applyFont="1" applyFill="1" applyBorder="1" applyAlignment="1">
      <alignment vertical="center" wrapText="1"/>
    </xf>
    <xf numFmtId="178" fontId="75" fillId="0" borderId="11" xfId="0" applyNumberFormat="1" applyFont="1" applyFill="1" applyBorder="1" applyAlignment="1">
      <alignment horizontal="right" vertical="center" shrinkToFit="1"/>
    </xf>
    <xf numFmtId="0" fontId="75" fillId="33" borderId="11" xfId="0" applyNumberFormat="1" applyFont="1" applyFill="1" applyBorder="1" applyAlignment="1">
      <alignment horizontal="center" vertical="center" wrapText="1"/>
    </xf>
    <xf numFmtId="3" fontId="14" fillId="33" borderId="11" xfId="0" applyNumberFormat="1" applyFont="1" applyFill="1" applyBorder="1" applyAlignment="1">
      <alignment vertical="center" wrapText="1"/>
    </xf>
    <xf numFmtId="188" fontId="14" fillId="33" borderId="11" xfId="0" applyNumberFormat="1" applyFont="1" applyFill="1" applyBorder="1" applyAlignment="1">
      <alignment horizontal="left" vertical="center" wrapText="1" shrinkToFit="1"/>
    </xf>
    <xf numFmtId="0" fontId="2" fillId="0" borderId="28" xfId="0" applyNumberFormat="1" applyFont="1" applyBorder="1" applyAlignment="1">
      <alignment vertical="center" wrapText="1"/>
    </xf>
    <xf numFmtId="0" fontId="22" fillId="0" borderId="11" xfId="0" applyNumberFormat="1" applyFont="1" applyFill="1" applyBorder="1" applyAlignment="1">
      <alignment vertical="center" wrapText="1"/>
    </xf>
    <xf numFmtId="178" fontId="75" fillId="0" borderId="21" xfId="0" applyNumberFormat="1" applyFont="1" applyBorder="1" applyAlignment="1">
      <alignment horizontal="center" vertical="center" shrinkToFit="1"/>
    </xf>
    <xf numFmtId="178" fontId="75" fillId="0" borderId="54" xfId="0" applyNumberFormat="1" applyFont="1" applyBorder="1" applyAlignment="1">
      <alignment horizontal="center" vertical="center" shrinkToFit="1"/>
    </xf>
    <xf numFmtId="178" fontId="75" fillId="33" borderId="21" xfId="0" applyNumberFormat="1" applyFont="1" applyFill="1" applyBorder="1" applyAlignment="1">
      <alignment horizontal="center" vertical="center" shrinkToFit="1"/>
    </xf>
    <xf numFmtId="178" fontId="75" fillId="33" borderId="54" xfId="0" applyNumberFormat="1" applyFont="1" applyFill="1" applyBorder="1" applyAlignment="1">
      <alignment horizontal="center" vertical="center" shrinkToFit="1"/>
    </xf>
    <xf numFmtId="0" fontId="84" fillId="33" borderId="21" xfId="0" applyNumberFormat="1" applyFont="1" applyFill="1" applyBorder="1" applyAlignment="1">
      <alignment horizontal="left" vertical="center" wrapText="1" shrinkToFit="1"/>
    </xf>
    <xf numFmtId="0" fontId="84" fillId="33" borderId="54" xfId="0" applyNumberFormat="1" applyFont="1" applyFill="1" applyBorder="1" applyAlignment="1">
      <alignment horizontal="left" vertical="center" wrapText="1" shrinkToFit="1"/>
    </xf>
    <xf numFmtId="178" fontId="75" fillId="0" borderId="21" xfId="0" applyNumberFormat="1" applyFont="1" applyFill="1" applyBorder="1" applyAlignment="1">
      <alignment horizontal="center" vertical="center" shrinkToFit="1"/>
    </xf>
    <xf numFmtId="178" fontId="75" fillId="0" borderId="54" xfId="0" applyNumberFormat="1" applyFont="1" applyFill="1" applyBorder="1" applyAlignment="1">
      <alignment horizontal="center" vertical="center" shrinkToFit="1"/>
    </xf>
    <xf numFmtId="0" fontId="75" fillId="33" borderId="21" xfId="0" applyNumberFormat="1" applyFont="1" applyFill="1" applyBorder="1" applyAlignment="1">
      <alignment horizontal="center" vertical="center" wrapText="1"/>
    </xf>
    <xf numFmtId="0" fontId="75" fillId="33" borderId="54" xfId="0" applyNumberFormat="1" applyFont="1" applyFill="1" applyBorder="1" applyAlignment="1">
      <alignment horizontal="center" vertical="center" wrapText="1"/>
    </xf>
    <xf numFmtId="183" fontId="75" fillId="0" borderId="90" xfId="0" applyNumberFormat="1" applyFont="1" applyBorder="1" applyAlignment="1">
      <alignment horizontal="center" vertical="center"/>
    </xf>
    <xf numFmtId="183" fontId="75" fillId="0" borderId="91" xfId="0" applyNumberFormat="1" applyFont="1" applyBorder="1" applyAlignment="1">
      <alignment horizontal="center" vertical="center"/>
    </xf>
    <xf numFmtId="3" fontId="75" fillId="33" borderId="21" xfId="0" applyNumberFormat="1" applyFont="1" applyFill="1" applyBorder="1" applyAlignment="1">
      <alignment horizontal="center" vertical="center" wrapText="1"/>
    </xf>
    <xf numFmtId="3" fontId="75" fillId="33" borderId="54" xfId="0" applyNumberFormat="1" applyFont="1" applyFill="1" applyBorder="1" applyAlignment="1">
      <alignment horizontal="center" vertical="center" wrapText="1"/>
    </xf>
    <xf numFmtId="3" fontId="75" fillId="0" borderId="21" xfId="0" applyNumberFormat="1" applyFont="1" applyFill="1" applyBorder="1" applyAlignment="1">
      <alignment horizontal="center" vertical="center" wrapText="1"/>
    </xf>
    <xf numFmtId="3" fontId="75" fillId="0" borderId="54" xfId="0" applyNumberFormat="1" applyFont="1" applyFill="1" applyBorder="1" applyAlignment="1">
      <alignment horizontal="center" vertical="center" wrapText="1"/>
    </xf>
    <xf numFmtId="0" fontId="75" fillId="0" borderId="21" xfId="0" applyNumberFormat="1" applyFont="1" applyBorder="1" applyAlignment="1">
      <alignment horizontal="center" vertical="center" wrapText="1"/>
    </xf>
    <xf numFmtId="0" fontId="75" fillId="0" borderId="54" xfId="0" applyNumberFormat="1" applyFont="1" applyBorder="1" applyAlignment="1">
      <alignment horizontal="center" vertical="center" wrapText="1"/>
    </xf>
    <xf numFmtId="0" fontId="75" fillId="0" borderId="21" xfId="0" applyNumberFormat="1" applyFont="1" applyFill="1" applyBorder="1" applyAlignment="1">
      <alignment horizontal="center" vertical="center" wrapText="1"/>
    </xf>
    <xf numFmtId="0" fontId="75" fillId="0" borderId="54" xfId="0" applyNumberFormat="1" applyFont="1" applyFill="1" applyBorder="1" applyAlignment="1">
      <alignment horizontal="center" vertical="center" wrapText="1"/>
    </xf>
    <xf numFmtId="0" fontId="75" fillId="0" borderId="21" xfId="0" applyFont="1" applyBorder="1" applyAlignment="1">
      <alignment horizontal="center" vertical="center"/>
    </xf>
    <xf numFmtId="0" fontId="75" fillId="0" borderId="54" xfId="0" applyFont="1" applyBorder="1" applyAlignment="1">
      <alignment horizontal="center" vertical="center"/>
    </xf>
    <xf numFmtId="0" fontId="75" fillId="0" borderId="29" xfId="0" applyFont="1" applyBorder="1" applyAlignment="1">
      <alignment horizontal="center" vertical="center"/>
    </xf>
    <xf numFmtId="0" fontId="75" fillId="0" borderId="92" xfId="0" applyFont="1" applyBorder="1" applyAlignment="1">
      <alignment horizontal="center" vertical="center"/>
    </xf>
    <xf numFmtId="0" fontId="75" fillId="0" borderId="21" xfId="0" applyNumberFormat="1" applyFont="1" applyFill="1" applyBorder="1" applyAlignment="1">
      <alignment horizontal="left" vertical="center" wrapText="1"/>
    </xf>
    <xf numFmtId="0" fontId="75" fillId="0" borderId="54" xfId="0" applyNumberFormat="1" applyFont="1" applyFill="1" applyBorder="1" applyAlignment="1">
      <alignment horizontal="left" vertical="center" wrapText="1"/>
    </xf>
    <xf numFmtId="0" fontId="75" fillId="0" borderId="21"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21" xfId="0" applyFont="1" applyFill="1" applyBorder="1" applyAlignment="1">
      <alignment horizontal="center" vertical="center" wrapText="1"/>
    </xf>
    <xf numFmtId="0" fontId="75" fillId="0" borderId="54" xfId="0" applyFont="1" applyFill="1" applyBorder="1" applyAlignment="1">
      <alignment horizontal="center" vertical="center" wrapText="1"/>
    </xf>
    <xf numFmtId="183" fontId="75" fillId="0" borderId="21" xfId="0" applyNumberFormat="1" applyFont="1" applyBorder="1" applyAlignment="1">
      <alignment horizontal="center" vertical="center" wrapText="1"/>
    </xf>
    <xf numFmtId="183" fontId="75" fillId="0" borderId="54" xfId="0" applyNumberFormat="1" applyFont="1" applyBorder="1" applyAlignment="1">
      <alignment horizontal="center" vertical="center" wrapText="1"/>
    </xf>
    <xf numFmtId="0" fontId="80" fillId="0" borderId="21" xfId="0" applyFont="1" applyBorder="1" applyAlignment="1">
      <alignment horizontal="center" vertical="center" wrapText="1"/>
    </xf>
    <xf numFmtId="0" fontId="80" fillId="0" borderId="54" xfId="0" applyFont="1" applyBorder="1" applyAlignment="1">
      <alignment horizontal="center" vertical="center" wrapText="1"/>
    </xf>
    <xf numFmtId="0" fontId="0" fillId="0" borderId="0" xfId="0" applyFont="1" applyBorder="1" applyAlignment="1">
      <alignment/>
    </xf>
    <xf numFmtId="0" fontId="13" fillId="36" borderId="83" xfId="0" applyFont="1" applyFill="1" applyBorder="1" applyAlignment="1">
      <alignment horizontal="center" vertical="center" wrapText="1"/>
    </xf>
    <xf numFmtId="0" fontId="13" fillId="36" borderId="85" xfId="0" applyFont="1" applyFill="1" applyBorder="1" applyAlignment="1">
      <alignment horizontal="center" vertical="center" wrapText="1"/>
    </xf>
    <xf numFmtId="0" fontId="13" fillId="36" borderId="63" xfId="0" applyFont="1" applyFill="1" applyBorder="1" applyAlignment="1">
      <alignment horizontal="center" vertical="center" wrapText="1"/>
    </xf>
    <xf numFmtId="177" fontId="2" fillId="33" borderId="70" xfId="0" applyNumberFormat="1" applyFont="1" applyFill="1" applyBorder="1" applyAlignment="1">
      <alignment horizontal="center" vertical="center"/>
    </xf>
    <xf numFmtId="177" fontId="2" fillId="33" borderId="49" xfId="0" applyNumberFormat="1" applyFont="1" applyFill="1" applyBorder="1" applyAlignment="1">
      <alignment horizontal="center" vertical="center"/>
    </xf>
    <xf numFmtId="177" fontId="2" fillId="33" borderId="71" xfId="0" applyNumberFormat="1" applyFont="1" applyFill="1" applyBorder="1" applyAlignment="1">
      <alignment horizontal="center" vertical="center"/>
    </xf>
    <xf numFmtId="177" fontId="2" fillId="33" borderId="51" xfId="0" applyNumberFormat="1" applyFont="1" applyFill="1" applyBorder="1" applyAlignment="1">
      <alignment horizontal="center" vertical="center"/>
    </xf>
    <xf numFmtId="0" fontId="8" fillId="36" borderId="31" xfId="0" applyFont="1" applyFill="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2" xfId="0" applyFont="1" applyBorder="1" applyAlignment="1">
      <alignment vertical="center"/>
    </xf>
    <xf numFmtId="0" fontId="13" fillId="0" borderId="33" xfId="0" applyFont="1" applyBorder="1" applyAlignment="1">
      <alignment vertical="center"/>
    </xf>
    <xf numFmtId="0" fontId="13" fillId="36" borderId="31" xfId="0" applyFont="1" applyFill="1" applyBorder="1" applyAlignment="1">
      <alignment horizontal="center" vertical="center"/>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3" fontId="2" fillId="33" borderId="64" xfId="0" applyNumberFormat="1" applyFont="1" applyFill="1" applyBorder="1" applyAlignment="1">
      <alignment horizontal="center" vertical="center" shrinkToFit="1"/>
    </xf>
    <xf numFmtId="3" fontId="2" fillId="33" borderId="65" xfId="0" applyNumberFormat="1" applyFont="1" applyFill="1" applyBorder="1" applyAlignment="1">
      <alignment horizontal="center" vertical="center" shrinkToFit="1"/>
    </xf>
    <xf numFmtId="0" fontId="8" fillId="36" borderId="82" xfId="0" applyFont="1" applyFill="1" applyBorder="1" applyAlignment="1">
      <alignment horizontal="center" vertical="center" wrapText="1"/>
    </xf>
    <xf numFmtId="0" fontId="8" fillId="36" borderId="19" xfId="0" applyFont="1" applyFill="1" applyBorder="1" applyAlignment="1">
      <alignment horizontal="center" vertical="center"/>
    </xf>
    <xf numFmtId="0" fontId="8" fillId="36" borderId="71"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4" xfId="0" applyFont="1" applyFill="1" applyBorder="1" applyAlignment="1">
      <alignment horizontal="center" vertical="center"/>
    </xf>
    <xf numFmtId="0" fontId="0" fillId="0" borderId="65" xfId="0"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8" fillId="36" borderId="84" xfId="0" applyFont="1" applyFill="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8" fillId="36" borderId="31"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8" fillId="36" borderId="32" xfId="0" applyFont="1" applyFill="1" applyBorder="1" applyAlignment="1">
      <alignment horizontal="center" vertical="center" wrapText="1"/>
    </xf>
    <xf numFmtId="0" fontId="8" fillId="36" borderId="33"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34" borderId="80"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81" xfId="0" applyBorder="1" applyAlignment="1">
      <alignment horizontal="center" vertical="center" wrapText="1"/>
    </xf>
    <xf numFmtId="183" fontId="11" fillId="0" borderId="16" xfId="0" applyNumberFormat="1" applyFont="1" applyBorder="1" applyAlignment="1">
      <alignment horizontal="center" vertical="center"/>
    </xf>
    <xf numFmtId="0" fontId="0" fillId="0" borderId="93" xfId="0" applyBorder="1" applyAlignment="1">
      <alignment vertical="center"/>
    </xf>
    <xf numFmtId="0" fontId="11" fillId="34" borderId="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0" borderId="10" xfId="0" applyFont="1" applyBorder="1" applyAlignment="1">
      <alignment horizontal="right" vertical="center"/>
    </xf>
    <xf numFmtId="0" fontId="0" fillId="0" borderId="10" xfId="0" applyBorder="1" applyAlignment="1">
      <alignment horizontal="right" vertical="center"/>
    </xf>
    <xf numFmtId="0" fontId="11" fillId="34" borderId="83" xfId="0" applyFont="1" applyFill="1" applyBorder="1" applyAlignment="1">
      <alignment horizontal="center" vertical="center"/>
    </xf>
    <xf numFmtId="0" fontId="0" fillId="34" borderId="94" xfId="0" applyFill="1" applyBorder="1" applyAlignment="1">
      <alignment horizontal="center" vertical="center"/>
    </xf>
    <xf numFmtId="0" fontId="0" fillId="34" borderId="85" xfId="0" applyFill="1" applyBorder="1" applyAlignment="1">
      <alignment horizontal="center" vertical="center"/>
    </xf>
    <xf numFmtId="0" fontId="0" fillId="34" borderId="50" xfId="0" applyFill="1" applyBorder="1" applyAlignment="1">
      <alignment horizontal="center" vertical="center"/>
    </xf>
    <xf numFmtId="0" fontId="0" fillId="34" borderId="63" xfId="0" applyFill="1" applyBorder="1" applyAlignment="1">
      <alignment horizontal="center" vertical="center"/>
    </xf>
    <xf numFmtId="0" fontId="0" fillId="34" borderId="51" xfId="0" applyFill="1" applyBorder="1" applyAlignment="1">
      <alignment horizontal="center" vertical="center"/>
    </xf>
    <xf numFmtId="0" fontId="11" fillId="0" borderId="80" xfId="0" applyNumberFormat="1" applyFont="1" applyBorder="1" applyAlignment="1">
      <alignment vertical="center" wrapText="1"/>
    </xf>
    <xf numFmtId="0" fontId="0" fillId="0" borderId="81" xfId="0" applyBorder="1" applyAlignment="1">
      <alignment vertical="center"/>
    </xf>
    <xf numFmtId="0" fontId="11" fillId="0" borderId="16" xfId="0" applyNumberFormat="1" applyFont="1" applyBorder="1" applyAlignment="1">
      <alignment vertical="center" wrapText="1"/>
    </xf>
    <xf numFmtId="177" fontId="11" fillId="0" borderId="95" xfId="0" applyNumberFormat="1" applyFont="1" applyBorder="1" applyAlignment="1">
      <alignment horizontal="center" vertical="center"/>
    </xf>
    <xf numFmtId="177" fontId="11" fillId="0" borderId="25" xfId="0" applyNumberFormat="1" applyFont="1" applyBorder="1" applyAlignment="1">
      <alignment horizontal="center" vertical="center"/>
    </xf>
    <xf numFmtId="177" fontId="11" fillId="0" borderId="26" xfId="0" applyNumberFormat="1" applyFont="1" applyBorder="1" applyAlignment="1">
      <alignment horizontal="center" vertical="center"/>
    </xf>
    <xf numFmtId="183" fontId="11" fillId="0" borderId="37" xfId="0" applyNumberFormat="1" applyFont="1" applyBorder="1" applyAlignment="1">
      <alignment horizontal="center" vertical="center"/>
    </xf>
    <xf numFmtId="0" fontId="0" fillId="0" borderId="86" xfId="0" applyBorder="1" applyAlignment="1">
      <alignment vertical="center"/>
    </xf>
    <xf numFmtId="0" fontId="11" fillId="34" borderId="37"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0" fillId="0" borderId="0" xfId="0" applyFont="1" applyBorder="1" applyAlignment="1">
      <alignment horizontal="center"/>
    </xf>
    <xf numFmtId="0" fontId="11" fillId="34" borderId="82" xfId="0" applyFont="1" applyFill="1" applyBorder="1" applyAlignment="1">
      <alignment horizontal="center" vertical="center" wrapText="1"/>
    </xf>
    <xf numFmtId="0" fontId="11" fillId="34" borderId="19" xfId="0" applyFont="1" applyFill="1" applyBorder="1" applyAlignment="1">
      <alignment horizontal="center" vertical="center"/>
    </xf>
    <xf numFmtId="0" fontId="11" fillId="34" borderId="71" xfId="0" applyFont="1" applyFill="1" applyBorder="1" applyAlignment="1">
      <alignment horizontal="center" vertical="center"/>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81"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84" xfId="0" applyFont="1" applyFill="1" applyBorder="1" applyAlignment="1">
      <alignment horizontal="center" vertical="center"/>
    </xf>
    <xf numFmtId="0" fontId="11" fillId="34" borderId="87" xfId="0" applyFont="1" applyFill="1" applyBorder="1" applyAlignment="1">
      <alignment horizontal="center" vertical="center"/>
    </xf>
    <xf numFmtId="0" fontId="11" fillId="34" borderId="88" xfId="0" applyFont="1" applyFill="1" applyBorder="1" applyAlignment="1">
      <alignment horizontal="center" vertical="center"/>
    </xf>
    <xf numFmtId="0" fontId="11" fillId="34" borderId="32" xfId="0" applyFont="1" applyFill="1" applyBorder="1" applyAlignment="1">
      <alignment horizontal="center" vertical="center" wrapText="1"/>
    </xf>
    <xf numFmtId="178" fontId="8" fillId="0" borderId="96"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98" xfId="0" applyNumberFormat="1" applyFont="1" applyBorder="1" applyAlignment="1">
      <alignment horizontal="center" vertical="center" shrinkToFit="1"/>
    </xf>
    <xf numFmtId="0" fontId="2" fillId="0" borderId="0" xfId="0" applyFont="1" applyAlignment="1">
      <alignment vertical="center"/>
    </xf>
    <xf numFmtId="178" fontId="8" fillId="0" borderId="99" xfId="0" applyNumberFormat="1" applyFont="1" applyBorder="1" applyAlignment="1">
      <alignment vertical="center" shrinkToFit="1"/>
    </xf>
    <xf numFmtId="178" fontId="8" fillId="0" borderId="100" xfId="0" applyNumberFormat="1" applyFont="1" applyBorder="1" applyAlignment="1">
      <alignment vertical="center" shrinkToFit="1"/>
    </xf>
    <xf numFmtId="178" fontId="8" fillId="0" borderId="42" xfId="0" applyNumberFormat="1" applyFont="1" applyBorder="1" applyAlignment="1">
      <alignment vertical="center" shrinkToFit="1"/>
    </xf>
    <xf numFmtId="178" fontId="8" fillId="0" borderId="101" xfId="0" applyNumberFormat="1" applyFont="1" applyBorder="1" applyAlignment="1">
      <alignment vertical="center" shrinkToFit="1"/>
    </xf>
    <xf numFmtId="178" fontId="8" fillId="0" borderId="19" xfId="0" applyNumberFormat="1" applyFont="1" applyBorder="1" applyAlignment="1">
      <alignment vertical="center" shrinkToFit="1"/>
    </xf>
    <xf numFmtId="178" fontId="8" fillId="0" borderId="10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85" xfId="0" applyNumberFormat="1" applyFont="1" applyBorder="1" applyAlignment="1">
      <alignment vertical="center" shrinkToFit="1"/>
    </xf>
    <xf numFmtId="178" fontId="8" fillId="0" borderId="43" xfId="0" applyNumberFormat="1" applyFont="1" applyBorder="1" applyAlignment="1">
      <alignment vertical="center" shrinkToFit="1"/>
    </xf>
    <xf numFmtId="0" fontId="8" fillId="0" borderId="104" xfId="0" applyFont="1" applyBorder="1" applyAlignment="1">
      <alignment horizontal="distributed" vertical="center"/>
    </xf>
    <xf numFmtId="0" fontId="8" fillId="0" borderId="105" xfId="0" applyFont="1" applyBorder="1" applyAlignment="1">
      <alignment horizontal="distributed" vertical="center"/>
    </xf>
    <xf numFmtId="0" fontId="8" fillId="0" borderId="106" xfId="0" applyFont="1" applyBorder="1" applyAlignment="1">
      <alignment horizontal="distributed" vertical="center"/>
    </xf>
    <xf numFmtId="178" fontId="8" fillId="0" borderId="107" xfId="0" applyNumberFormat="1" applyFont="1" applyBorder="1" applyAlignment="1">
      <alignment vertical="center" shrinkToFit="1"/>
    </xf>
    <xf numFmtId="178" fontId="8" fillId="0" borderId="108" xfId="0" applyNumberFormat="1" applyFont="1" applyBorder="1" applyAlignment="1">
      <alignment vertical="center" shrinkToFit="1"/>
    </xf>
    <xf numFmtId="178" fontId="8" fillId="0" borderId="109" xfId="0" applyNumberFormat="1" applyFont="1" applyBorder="1" applyAlignment="1">
      <alignment vertical="center" shrinkToFit="1"/>
    </xf>
    <xf numFmtId="0" fontId="8" fillId="0" borderId="8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40" xfId="0" applyFont="1" applyBorder="1" applyAlignment="1">
      <alignment horizontal="center" vertical="center"/>
    </xf>
    <xf numFmtId="0" fontId="8" fillId="0" borderId="113" xfId="0" applyFont="1" applyBorder="1" applyAlignment="1">
      <alignment horizontal="center" vertical="center"/>
    </xf>
    <xf numFmtId="0" fontId="8" fillId="0" borderId="0" xfId="0" applyFont="1" applyBorder="1" applyAlignment="1">
      <alignment horizontal="center" vertical="center"/>
    </xf>
    <xf numFmtId="0" fontId="8" fillId="0" borderId="97" xfId="0" applyFont="1" applyBorder="1" applyAlignment="1">
      <alignment horizontal="center" vertical="center"/>
    </xf>
    <xf numFmtId="178" fontId="8" fillId="0" borderId="114" xfId="0" applyNumberFormat="1" applyFont="1" applyBorder="1" applyAlignment="1">
      <alignment vertical="center" shrinkToFit="1"/>
    </xf>
    <xf numFmtId="178" fontId="8" fillId="0" borderId="87" xfId="0" applyNumberFormat="1" applyFont="1" applyBorder="1" applyAlignment="1">
      <alignment vertical="center" shrinkToFit="1"/>
    </xf>
    <xf numFmtId="178" fontId="8" fillId="0" borderId="46" xfId="0" applyNumberFormat="1" applyFont="1" applyBorder="1" applyAlignment="1">
      <alignment vertical="center" shrinkToFit="1"/>
    </xf>
    <xf numFmtId="0" fontId="8" fillId="0" borderId="115"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178" fontId="8" fillId="0" borderId="104" xfId="0" applyNumberFormat="1" applyFont="1" applyBorder="1" applyAlignment="1">
      <alignment vertical="center" shrinkToFit="1"/>
    </xf>
    <xf numFmtId="178" fontId="8" fillId="0" borderId="105" xfId="0" applyNumberFormat="1" applyFont="1" applyBorder="1" applyAlignment="1">
      <alignment vertical="center" shrinkToFit="1"/>
    </xf>
    <xf numFmtId="178" fontId="8" fillId="0" borderId="106" xfId="0" applyNumberFormat="1" applyFont="1" applyBorder="1" applyAlignment="1">
      <alignment vertical="center" shrinkToFit="1"/>
    </xf>
    <xf numFmtId="178" fontId="8" fillId="0" borderId="116" xfId="0" applyNumberFormat="1" applyFont="1" applyBorder="1" applyAlignment="1">
      <alignment horizontal="center" vertical="center" shrinkToFit="1"/>
    </xf>
    <xf numFmtId="178" fontId="8" fillId="0" borderId="111" xfId="0" applyNumberFormat="1" applyFont="1" applyBorder="1" applyAlignment="1">
      <alignment horizontal="center" vertical="center" shrinkToFit="1"/>
    </xf>
    <xf numFmtId="178" fontId="8" fillId="0" borderId="112" xfId="0" applyNumberFormat="1" applyFont="1" applyBorder="1" applyAlignment="1">
      <alignment horizontal="center" vertical="center" shrinkToFit="1"/>
    </xf>
    <xf numFmtId="178" fontId="8" fillId="0" borderId="101" xfId="0" applyNumberFormat="1" applyFont="1" applyBorder="1" applyAlignment="1">
      <alignment horizontal="center" vertical="center" shrinkToFit="1"/>
    </xf>
    <xf numFmtId="178" fontId="8" fillId="0" borderId="19" xfId="0" applyNumberFormat="1" applyFont="1" applyBorder="1" applyAlignment="1">
      <alignment horizontal="center" vertical="center" shrinkToFit="1"/>
    </xf>
    <xf numFmtId="178" fontId="8" fillId="0" borderId="102" xfId="0" applyNumberFormat="1" applyFont="1" applyBorder="1" applyAlignment="1">
      <alignment horizontal="center" vertical="center" shrinkToFit="1"/>
    </xf>
    <xf numFmtId="178" fontId="8" fillId="0" borderId="116" xfId="0" applyNumberFormat="1" applyFont="1" applyBorder="1" applyAlignment="1">
      <alignment vertical="center" shrinkToFit="1"/>
    </xf>
    <xf numFmtId="178" fontId="8" fillId="0" borderId="111" xfId="0" applyNumberFormat="1" applyFont="1" applyBorder="1" applyAlignment="1">
      <alignment vertical="center" shrinkToFit="1"/>
    </xf>
    <xf numFmtId="178" fontId="8" fillId="0" borderId="112" xfId="0" applyNumberFormat="1" applyFont="1" applyBorder="1" applyAlignment="1">
      <alignment vertical="center" shrinkToFit="1"/>
    </xf>
    <xf numFmtId="178" fontId="8" fillId="0" borderId="96" xfId="0" applyNumberFormat="1" applyFont="1" applyBorder="1" applyAlignment="1">
      <alignment vertical="center" shrinkToFit="1"/>
    </xf>
    <xf numFmtId="178" fontId="8" fillId="0" borderId="97"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99" xfId="0" applyNumberFormat="1" applyFont="1" applyBorder="1" applyAlignment="1">
      <alignment horizontal="center" vertical="center" shrinkToFit="1"/>
    </xf>
    <xf numFmtId="178" fontId="8" fillId="0" borderId="100" xfId="0" applyNumberFormat="1" applyFont="1" applyBorder="1" applyAlignment="1">
      <alignment horizontal="center" vertical="center" shrinkToFit="1"/>
    </xf>
    <xf numFmtId="178" fontId="8" fillId="0" borderId="42" xfId="0" applyNumberFormat="1" applyFont="1" applyBorder="1" applyAlignment="1">
      <alignment horizontal="center" vertical="center" shrinkToFit="1"/>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82" xfId="0" applyFont="1" applyBorder="1" applyAlignment="1">
      <alignment horizontal="center" vertical="center"/>
    </xf>
    <xf numFmtId="0" fontId="8" fillId="0" borderId="71" xfId="0" applyFont="1" applyBorder="1" applyAlignment="1">
      <alignment horizontal="center" vertical="center"/>
    </xf>
    <xf numFmtId="0" fontId="8" fillId="0" borderId="117" xfId="0" applyFont="1" applyBorder="1" applyAlignment="1">
      <alignment horizontal="center" vertical="center"/>
    </xf>
    <xf numFmtId="0" fontId="8" fillId="0" borderId="19" xfId="0" applyFont="1" applyBorder="1" applyAlignment="1">
      <alignment horizontal="center" vertical="center"/>
    </xf>
    <xf numFmtId="0" fontId="8" fillId="0" borderId="102" xfId="0" applyFont="1" applyBorder="1" applyAlignment="1">
      <alignment horizontal="center" vertical="center"/>
    </xf>
    <xf numFmtId="0" fontId="6" fillId="0" borderId="0" xfId="0" applyFont="1" applyAlignment="1">
      <alignment horizontal="center"/>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1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108"/>
  <sheetViews>
    <sheetView zoomScale="70" zoomScaleNormal="70" zoomScaleSheetLayoutView="80" zoomScalePageLayoutView="70" workbookViewId="0" topLeftCell="F1">
      <selection activeCell="L84" sqref="L84"/>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72.25390625" style="2"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spans="1:25" ht="18.75">
      <c r="A2" s="219" t="s">
        <v>122</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ht="21">
      <c r="A3" s="221" t="s">
        <v>76</v>
      </c>
      <c r="B3" s="221"/>
      <c r="C3" s="221"/>
      <c r="D3" s="221"/>
      <c r="E3" s="221"/>
      <c r="F3" s="221"/>
      <c r="G3" s="221"/>
      <c r="H3" s="221"/>
      <c r="I3" s="221"/>
      <c r="J3" s="221"/>
      <c r="K3" s="221"/>
      <c r="L3" s="221"/>
      <c r="M3" s="221"/>
      <c r="N3" s="221"/>
      <c r="O3" s="221"/>
      <c r="P3" s="221"/>
      <c r="Q3" s="221"/>
      <c r="R3" s="221"/>
      <c r="S3" s="221"/>
      <c r="T3" s="221"/>
      <c r="U3" s="221"/>
      <c r="V3" s="221"/>
      <c r="W3" s="220"/>
      <c r="X3" s="220"/>
      <c r="Y3" s="220"/>
    </row>
    <row r="4" spans="1:25" ht="14.25" thickBot="1">
      <c r="A4" s="222"/>
      <c r="B4" s="223"/>
      <c r="C4" s="223"/>
      <c r="D4" s="223"/>
      <c r="E4" s="223"/>
      <c r="F4" s="223"/>
      <c r="G4" s="224"/>
      <c r="H4" s="224"/>
      <c r="I4" s="224"/>
      <c r="J4" s="224"/>
      <c r="K4" s="224"/>
      <c r="L4" s="224"/>
      <c r="M4" s="224"/>
      <c r="N4" s="224"/>
      <c r="O4" s="224"/>
      <c r="P4" s="224"/>
      <c r="Q4" s="224"/>
      <c r="R4" s="224"/>
      <c r="S4" s="223"/>
      <c r="T4" s="225"/>
      <c r="U4" s="226"/>
      <c r="V4" s="225" t="s">
        <v>123</v>
      </c>
      <c r="W4" s="225"/>
      <c r="X4" s="225"/>
      <c r="Y4" s="227"/>
    </row>
    <row r="5" spans="1:25" ht="19.5" customHeight="1">
      <c r="A5" s="228" t="s">
        <v>15</v>
      </c>
      <c r="B5" s="229" t="s">
        <v>17</v>
      </c>
      <c r="C5" s="230" t="s">
        <v>62</v>
      </c>
      <c r="D5" s="231" t="s">
        <v>63</v>
      </c>
      <c r="E5" s="232" t="s">
        <v>77</v>
      </c>
      <c r="F5" s="233" t="s">
        <v>49</v>
      </c>
      <c r="G5" s="234"/>
      <c r="H5" s="232" t="s">
        <v>91</v>
      </c>
      <c r="I5" s="235" t="s">
        <v>37</v>
      </c>
      <c r="J5" s="234"/>
      <c r="K5" s="232" t="s">
        <v>61</v>
      </c>
      <c r="L5" s="232" t="s">
        <v>78</v>
      </c>
      <c r="M5" s="236" t="s">
        <v>5</v>
      </c>
      <c r="N5" s="235" t="s">
        <v>50</v>
      </c>
      <c r="O5" s="237"/>
      <c r="P5" s="238"/>
      <c r="Q5" s="229" t="s">
        <v>19</v>
      </c>
      <c r="R5" s="229" t="s">
        <v>12</v>
      </c>
      <c r="S5" s="229" t="s">
        <v>119</v>
      </c>
      <c r="T5" s="239" t="s">
        <v>120</v>
      </c>
      <c r="U5" s="240" t="s">
        <v>92</v>
      </c>
      <c r="V5" s="241" t="s">
        <v>93</v>
      </c>
      <c r="W5" s="232" t="s">
        <v>58</v>
      </c>
      <c r="X5" s="232" t="s">
        <v>59</v>
      </c>
      <c r="Y5" s="242" t="s">
        <v>51</v>
      </c>
    </row>
    <row r="6" spans="1:25" ht="23.25" customHeight="1">
      <c r="A6" s="243"/>
      <c r="B6" s="244"/>
      <c r="C6" s="245"/>
      <c r="D6" s="246"/>
      <c r="E6" s="244"/>
      <c r="F6" s="247" t="s">
        <v>60</v>
      </c>
      <c r="G6" s="248" t="s">
        <v>10</v>
      </c>
      <c r="H6" s="249"/>
      <c r="I6" s="250" t="s">
        <v>11</v>
      </c>
      <c r="J6" s="248" t="s">
        <v>9</v>
      </c>
      <c r="K6" s="249" t="s">
        <v>3</v>
      </c>
      <c r="L6" s="249" t="s">
        <v>4</v>
      </c>
      <c r="M6" s="247"/>
      <c r="N6" s="248" t="s">
        <v>21</v>
      </c>
      <c r="O6" s="250" t="s">
        <v>124</v>
      </c>
      <c r="P6" s="251"/>
      <c r="Q6" s="244"/>
      <c r="R6" s="252"/>
      <c r="S6" s="252"/>
      <c r="T6" s="253"/>
      <c r="U6" s="253"/>
      <c r="V6" s="254"/>
      <c r="W6" s="255"/>
      <c r="X6" s="255"/>
      <c r="Y6" s="256"/>
    </row>
    <row r="7" spans="1:25" ht="21" customHeight="1" thickBot="1">
      <c r="A7" s="257"/>
      <c r="B7" s="258"/>
      <c r="C7" s="259"/>
      <c r="D7" s="260"/>
      <c r="E7" s="258"/>
      <c r="F7" s="261"/>
      <c r="G7" s="262"/>
      <c r="H7" s="262"/>
      <c r="I7" s="259"/>
      <c r="J7" s="262"/>
      <c r="K7" s="263" t="s">
        <v>125</v>
      </c>
      <c r="L7" s="263" t="s">
        <v>126</v>
      </c>
      <c r="M7" s="264" t="s">
        <v>127</v>
      </c>
      <c r="N7" s="262"/>
      <c r="O7" s="259"/>
      <c r="P7" s="265"/>
      <c r="Q7" s="258"/>
      <c r="R7" s="266"/>
      <c r="S7" s="266"/>
      <c r="T7" s="267"/>
      <c r="U7" s="267"/>
      <c r="V7" s="268"/>
      <c r="W7" s="269"/>
      <c r="X7" s="269"/>
      <c r="Y7" s="270"/>
    </row>
    <row r="8" spans="1:25" ht="21" customHeight="1">
      <c r="A8" s="271"/>
      <c r="B8" s="272" t="s">
        <v>128</v>
      </c>
      <c r="C8" s="272"/>
      <c r="D8" s="273"/>
      <c r="E8" s="274"/>
      <c r="F8" s="275"/>
      <c r="G8" s="275"/>
      <c r="H8" s="275"/>
      <c r="I8" s="275"/>
      <c r="J8" s="275"/>
      <c r="K8" s="276"/>
      <c r="L8" s="276"/>
      <c r="M8" s="276"/>
      <c r="N8" s="277"/>
      <c r="O8" s="277"/>
      <c r="P8" s="275"/>
      <c r="Q8" s="274"/>
      <c r="R8" s="274"/>
      <c r="S8" s="274"/>
      <c r="T8" s="278"/>
      <c r="U8" s="278"/>
      <c r="V8" s="278"/>
      <c r="W8" s="274"/>
      <c r="X8" s="274"/>
      <c r="Y8" s="279"/>
    </row>
    <row r="9" spans="1:25" ht="195" customHeight="1">
      <c r="A9" s="280">
        <v>1</v>
      </c>
      <c r="B9" s="281" t="s">
        <v>129</v>
      </c>
      <c r="C9" s="281" t="s">
        <v>130</v>
      </c>
      <c r="D9" s="282" t="s">
        <v>131</v>
      </c>
      <c r="E9" s="283">
        <v>149.577</v>
      </c>
      <c r="F9" s="284">
        <v>149.577</v>
      </c>
      <c r="G9" s="285">
        <v>65</v>
      </c>
      <c r="H9" s="286" t="s">
        <v>256</v>
      </c>
      <c r="I9" s="287" t="s">
        <v>266</v>
      </c>
      <c r="J9" s="288" t="s">
        <v>271</v>
      </c>
      <c r="K9" s="289">
        <v>122.662</v>
      </c>
      <c r="L9" s="289">
        <v>67.841</v>
      </c>
      <c r="M9" s="289">
        <f aca="true" t="shared" si="0" ref="M9:M14">L9-K9</f>
        <v>-54.82100000000001</v>
      </c>
      <c r="N9" s="290">
        <v>0</v>
      </c>
      <c r="O9" s="291" t="s">
        <v>269</v>
      </c>
      <c r="P9" s="292" t="s">
        <v>404</v>
      </c>
      <c r="Q9" s="293" t="s">
        <v>132</v>
      </c>
      <c r="R9" s="293" t="s">
        <v>106</v>
      </c>
      <c r="S9" s="294" t="s">
        <v>1</v>
      </c>
      <c r="T9" s="295" t="s">
        <v>133</v>
      </c>
      <c r="U9" s="296">
        <v>1</v>
      </c>
      <c r="V9" s="297" t="s">
        <v>134</v>
      </c>
      <c r="W9" s="298" t="s">
        <v>52</v>
      </c>
      <c r="X9" s="298"/>
      <c r="Y9" s="299"/>
    </row>
    <row r="10" spans="1:25" ht="409.5" customHeight="1">
      <c r="A10" s="300">
        <v>2</v>
      </c>
      <c r="B10" s="217" t="s">
        <v>135</v>
      </c>
      <c r="C10" s="217" t="s">
        <v>136</v>
      </c>
      <c r="D10" s="217" t="s">
        <v>137</v>
      </c>
      <c r="E10" s="301">
        <v>457.182</v>
      </c>
      <c r="F10" s="302">
        <v>457.182</v>
      </c>
      <c r="G10" s="289">
        <v>306.163254</v>
      </c>
      <c r="H10" s="303" t="s">
        <v>400</v>
      </c>
      <c r="I10" s="304" t="s">
        <v>266</v>
      </c>
      <c r="J10" s="305" t="s">
        <v>272</v>
      </c>
      <c r="K10" s="285">
        <v>367.64</v>
      </c>
      <c r="L10" s="285">
        <v>384.686</v>
      </c>
      <c r="M10" s="285">
        <f t="shared" si="0"/>
        <v>17.045999999999992</v>
      </c>
      <c r="N10" s="306">
        <v>0</v>
      </c>
      <c r="O10" s="291" t="s">
        <v>338</v>
      </c>
      <c r="P10" s="307" t="s">
        <v>339</v>
      </c>
      <c r="Q10" s="308"/>
      <c r="R10" s="308" t="s">
        <v>106</v>
      </c>
      <c r="S10" s="309" t="s">
        <v>112</v>
      </c>
      <c r="T10" s="310" t="s">
        <v>138</v>
      </c>
      <c r="U10" s="311">
        <v>2</v>
      </c>
      <c r="V10" s="312" t="s">
        <v>74</v>
      </c>
      <c r="W10" s="313" t="s">
        <v>52</v>
      </c>
      <c r="X10" s="313"/>
      <c r="Y10" s="314"/>
    </row>
    <row r="11" spans="1:25" ht="94.5">
      <c r="A11" s="300">
        <v>3</v>
      </c>
      <c r="B11" s="217" t="s">
        <v>139</v>
      </c>
      <c r="C11" s="217" t="s">
        <v>140</v>
      </c>
      <c r="D11" s="217" t="s">
        <v>131</v>
      </c>
      <c r="E11" s="301">
        <v>144.48</v>
      </c>
      <c r="F11" s="315">
        <v>144.48</v>
      </c>
      <c r="G11" s="289">
        <v>68.187356</v>
      </c>
      <c r="H11" s="316" t="s">
        <v>100</v>
      </c>
      <c r="I11" s="304" t="s">
        <v>266</v>
      </c>
      <c r="J11" s="305" t="s">
        <v>322</v>
      </c>
      <c r="K11" s="301">
        <v>160.008</v>
      </c>
      <c r="L11" s="301">
        <v>145.965</v>
      </c>
      <c r="M11" s="301">
        <f t="shared" si="0"/>
        <v>-14.043000000000006</v>
      </c>
      <c r="N11" s="317" t="s">
        <v>343</v>
      </c>
      <c r="O11" s="291" t="s">
        <v>269</v>
      </c>
      <c r="P11" s="217" t="s">
        <v>317</v>
      </c>
      <c r="Q11" s="308"/>
      <c r="R11" s="308" t="s">
        <v>106</v>
      </c>
      <c r="S11" s="309" t="s">
        <v>112</v>
      </c>
      <c r="T11" s="318" t="s">
        <v>141</v>
      </c>
      <c r="U11" s="311">
        <v>3</v>
      </c>
      <c r="V11" s="312" t="s">
        <v>134</v>
      </c>
      <c r="W11" s="313" t="s">
        <v>52</v>
      </c>
      <c r="X11" s="313"/>
      <c r="Y11" s="314"/>
    </row>
    <row r="12" spans="1:25" ht="118.5" customHeight="1">
      <c r="A12" s="300">
        <v>4</v>
      </c>
      <c r="B12" s="217" t="s">
        <v>142</v>
      </c>
      <c r="C12" s="217" t="s">
        <v>143</v>
      </c>
      <c r="D12" s="217" t="s">
        <v>144</v>
      </c>
      <c r="E12" s="301">
        <v>379.303</v>
      </c>
      <c r="F12" s="315">
        <v>379.303</v>
      </c>
      <c r="G12" s="289">
        <v>379.302</v>
      </c>
      <c r="H12" s="316" t="s">
        <v>100</v>
      </c>
      <c r="I12" s="304" t="s">
        <v>266</v>
      </c>
      <c r="J12" s="305" t="s">
        <v>340</v>
      </c>
      <c r="K12" s="301">
        <v>389.936</v>
      </c>
      <c r="L12" s="301">
        <v>329.409</v>
      </c>
      <c r="M12" s="301">
        <f t="shared" si="0"/>
        <v>-60.52699999999999</v>
      </c>
      <c r="N12" s="319" t="s">
        <v>343</v>
      </c>
      <c r="O12" s="291" t="s">
        <v>269</v>
      </c>
      <c r="P12" s="217" t="s">
        <v>355</v>
      </c>
      <c r="Q12" s="308"/>
      <c r="R12" s="308" t="s">
        <v>106</v>
      </c>
      <c r="S12" s="309" t="s">
        <v>112</v>
      </c>
      <c r="T12" s="318" t="s">
        <v>138</v>
      </c>
      <c r="U12" s="311">
        <v>4</v>
      </c>
      <c r="V12" s="312" t="s">
        <v>75</v>
      </c>
      <c r="W12" s="313"/>
      <c r="X12" s="313" t="s">
        <v>52</v>
      </c>
      <c r="Y12" s="314"/>
    </row>
    <row r="13" spans="1:25" ht="54">
      <c r="A13" s="300">
        <v>5</v>
      </c>
      <c r="B13" s="217" t="s">
        <v>145</v>
      </c>
      <c r="C13" s="217" t="s">
        <v>146</v>
      </c>
      <c r="D13" s="217" t="s">
        <v>144</v>
      </c>
      <c r="E13" s="301">
        <v>60.414</v>
      </c>
      <c r="F13" s="315">
        <v>60.414</v>
      </c>
      <c r="G13" s="289">
        <v>54.37278</v>
      </c>
      <c r="H13" s="316" t="s">
        <v>100</v>
      </c>
      <c r="I13" s="304" t="s">
        <v>266</v>
      </c>
      <c r="J13" s="305" t="s">
        <v>273</v>
      </c>
      <c r="K13" s="301">
        <v>59.116</v>
      </c>
      <c r="L13" s="301">
        <v>57.943</v>
      </c>
      <c r="M13" s="301">
        <f t="shared" si="0"/>
        <v>-1.1730000000000018</v>
      </c>
      <c r="N13" s="319" t="s">
        <v>343</v>
      </c>
      <c r="O13" s="291" t="s">
        <v>269</v>
      </c>
      <c r="P13" s="217" t="s">
        <v>333</v>
      </c>
      <c r="Q13" s="308"/>
      <c r="R13" s="308" t="s">
        <v>106</v>
      </c>
      <c r="S13" s="309" t="s">
        <v>112</v>
      </c>
      <c r="T13" s="318" t="s">
        <v>138</v>
      </c>
      <c r="U13" s="311">
        <v>5</v>
      </c>
      <c r="V13" s="312" t="s">
        <v>74</v>
      </c>
      <c r="W13" s="313"/>
      <c r="X13" s="313" t="s">
        <v>52</v>
      </c>
      <c r="Y13" s="314"/>
    </row>
    <row r="14" spans="1:25" ht="72" customHeight="1">
      <c r="A14" s="300">
        <v>6</v>
      </c>
      <c r="B14" s="217" t="s">
        <v>147</v>
      </c>
      <c r="C14" s="217" t="s">
        <v>143</v>
      </c>
      <c r="D14" s="217" t="s">
        <v>144</v>
      </c>
      <c r="E14" s="301">
        <v>52.787</v>
      </c>
      <c r="F14" s="315">
        <v>52.787</v>
      </c>
      <c r="G14" s="289">
        <v>52.78714</v>
      </c>
      <c r="H14" s="316" t="s">
        <v>257</v>
      </c>
      <c r="I14" s="304" t="s">
        <v>266</v>
      </c>
      <c r="J14" s="305" t="s">
        <v>273</v>
      </c>
      <c r="K14" s="301">
        <v>72.644</v>
      </c>
      <c r="L14" s="301">
        <v>75.957</v>
      </c>
      <c r="M14" s="301">
        <f t="shared" si="0"/>
        <v>3.312999999999988</v>
      </c>
      <c r="N14" s="319" t="s">
        <v>343</v>
      </c>
      <c r="O14" s="291" t="s">
        <v>269</v>
      </c>
      <c r="P14" s="217" t="s">
        <v>310</v>
      </c>
      <c r="Q14" s="308"/>
      <c r="R14" s="308" t="s">
        <v>106</v>
      </c>
      <c r="S14" s="309" t="s">
        <v>112</v>
      </c>
      <c r="T14" s="318" t="s">
        <v>138</v>
      </c>
      <c r="U14" s="311">
        <v>6</v>
      </c>
      <c r="V14" s="312" t="s">
        <v>74</v>
      </c>
      <c r="W14" s="313"/>
      <c r="X14" s="313" t="s">
        <v>52</v>
      </c>
      <c r="Y14" s="314"/>
    </row>
    <row r="15" spans="1:25" ht="75" customHeight="1">
      <c r="A15" s="320">
        <v>7</v>
      </c>
      <c r="B15" s="215" t="s">
        <v>148</v>
      </c>
      <c r="C15" s="215" t="s">
        <v>149</v>
      </c>
      <c r="D15" s="217" t="s">
        <v>150</v>
      </c>
      <c r="E15" s="289">
        <v>70</v>
      </c>
      <c r="F15" s="315">
        <v>70</v>
      </c>
      <c r="G15" s="289">
        <v>70</v>
      </c>
      <c r="H15" s="321" t="s">
        <v>256</v>
      </c>
      <c r="I15" s="322" t="s">
        <v>268</v>
      </c>
      <c r="J15" s="216" t="s">
        <v>274</v>
      </c>
      <c r="K15" s="323">
        <v>0</v>
      </c>
      <c r="L15" s="324" t="s">
        <v>100</v>
      </c>
      <c r="M15" s="324" t="s">
        <v>100</v>
      </c>
      <c r="N15" s="325" t="s">
        <v>100</v>
      </c>
      <c r="O15" s="291" t="s">
        <v>270</v>
      </c>
      <c r="P15" s="215" t="s">
        <v>308</v>
      </c>
      <c r="Q15" s="326"/>
      <c r="R15" s="326" t="s">
        <v>106</v>
      </c>
      <c r="S15" s="327" t="s">
        <v>112</v>
      </c>
      <c r="T15" s="328" t="s">
        <v>138</v>
      </c>
      <c r="U15" s="296">
        <v>7</v>
      </c>
      <c r="V15" s="297" t="s">
        <v>134</v>
      </c>
      <c r="W15" s="298"/>
      <c r="X15" s="298"/>
      <c r="Y15" s="299"/>
    </row>
    <row r="16" spans="1:25" ht="13.5">
      <c r="A16" s="329"/>
      <c r="B16" s="330" t="s">
        <v>151</v>
      </c>
      <c r="C16" s="331"/>
      <c r="D16" s="332"/>
      <c r="E16" s="333"/>
      <c r="F16" s="333"/>
      <c r="G16" s="333"/>
      <c r="H16" s="334"/>
      <c r="I16" s="335"/>
      <c r="J16" s="336"/>
      <c r="K16" s="337"/>
      <c r="L16" s="337"/>
      <c r="M16" s="337"/>
      <c r="N16" s="333"/>
      <c r="O16" s="338"/>
      <c r="P16" s="331"/>
      <c r="Q16" s="331"/>
      <c r="R16" s="331"/>
      <c r="S16" s="339"/>
      <c r="T16" s="339"/>
      <c r="U16" s="339"/>
      <c r="V16" s="339"/>
      <c r="W16" s="340"/>
      <c r="X16" s="340"/>
      <c r="Y16" s="341"/>
    </row>
    <row r="17" spans="1:25" ht="181.5" customHeight="1">
      <c r="A17" s="342">
        <v>8</v>
      </c>
      <c r="B17" s="343" t="s">
        <v>152</v>
      </c>
      <c r="C17" s="343" t="s">
        <v>153</v>
      </c>
      <c r="D17" s="217" t="s">
        <v>154</v>
      </c>
      <c r="E17" s="344">
        <v>212.719</v>
      </c>
      <c r="F17" s="315">
        <v>221</v>
      </c>
      <c r="G17" s="289">
        <v>144</v>
      </c>
      <c r="H17" s="316" t="s">
        <v>256</v>
      </c>
      <c r="I17" s="304" t="s">
        <v>266</v>
      </c>
      <c r="J17" s="305" t="s">
        <v>276</v>
      </c>
      <c r="K17" s="301">
        <v>215.776</v>
      </c>
      <c r="L17" s="301">
        <v>540</v>
      </c>
      <c r="M17" s="301">
        <f>L17-K17</f>
        <v>324.224</v>
      </c>
      <c r="N17" s="323">
        <v>0</v>
      </c>
      <c r="O17" s="291" t="s">
        <v>269</v>
      </c>
      <c r="P17" s="215" t="s">
        <v>356</v>
      </c>
      <c r="Q17" s="345"/>
      <c r="R17" s="345" t="s">
        <v>106</v>
      </c>
      <c r="S17" s="346" t="s">
        <v>1</v>
      </c>
      <c r="T17" s="347" t="s">
        <v>133</v>
      </c>
      <c r="U17" s="348">
        <v>8</v>
      </c>
      <c r="V17" s="312"/>
      <c r="W17" s="349" t="s">
        <v>52</v>
      </c>
      <c r="X17" s="349"/>
      <c r="Y17" s="350"/>
    </row>
    <row r="18" spans="1:25" ht="105.75" customHeight="1">
      <c r="A18" s="342">
        <v>9</v>
      </c>
      <c r="B18" s="343" t="s">
        <v>155</v>
      </c>
      <c r="C18" s="343" t="s">
        <v>156</v>
      </c>
      <c r="D18" s="217" t="s">
        <v>154</v>
      </c>
      <c r="E18" s="344">
        <v>205.939</v>
      </c>
      <c r="F18" s="351">
        <v>205.939</v>
      </c>
      <c r="G18" s="352">
        <v>198.135</v>
      </c>
      <c r="H18" s="316" t="s">
        <v>256</v>
      </c>
      <c r="I18" s="304" t="s">
        <v>266</v>
      </c>
      <c r="J18" s="305" t="s">
        <v>275</v>
      </c>
      <c r="K18" s="301">
        <v>176.329</v>
      </c>
      <c r="L18" s="301">
        <v>174</v>
      </c>
      <c r="M18" s="301">
        <f>L18-K18</f>
        <v>-2.3290000000000077</v>
      </c>
      <c r="N18" s="323">
        <v>0</v>
      </c>
      <c r="O18" s="291" t="s">
        <v>269</v>
      </c>
      <c r="P18" s="215" t="s">
        <v>357</v>
      </c>
      <c r="Q18" s="345"/>
      <c r="R18" s="345" t="s">
        <v>106</v>
      </c>
      <c r="S18" s="353" t="s">
        <v>112</v>
      </c>
      <c r="T18" s="354" t="s">
        <v>138</v>
      </c>
      <c r="U18" s="348">
        <v>9</v>
      </c>
      <c r="V18" s="312"/>
      <c r="W18" s="349" t="s">
        <v>52</v>
      </c>
      <c r="X18" s="349"/>
      <c r="Y18" s="350"/>
    </row>
    <row r="19" spans="1:25" ht="135">
      <c r="A19" s="342">
        <v>10</v>
      </c>
      <c r="B19" s="343" t="s">
        <v>157</v>
      </c>
      <c r="C19" s="343" t="s">
        <v>130</v>
      </c>
      <c r="D19" s="217" t="s">
        <v>131</v>
      </c>
      <c r="E19" s="344">
        <v>54.939</v>
      </c>
      <c r="F19" s="315">
        <v>54.939</v>
      </c>
      <c r="G19" s="289">
        <v>29.781462</v>
      </c>
      <c r="H19" s="321" t="s">
        <v>256</v>
      </c>
      <c r="I19" s="322" t="s">
        <v>266</v>
      </c>
      <c r="J19" s="216" t="s">
        <v>394</v>
      </c>
      <c r="K19" s="301">
        <v>62.516</v>
      </c>
      <c r="L19" s="301">
        <v>82.702</v>
      </c>
      <c r="M19" s="301">
        <f>L19-K19</f>
        <v>20.186</v>
      </c>
      <c r="N19" s="323">
        <v>0</v>
      </c>
      <c r="O19" s="291" t="s">
        <v>269</v>
      </c>
      <c r="P19" s="217" t="s">
        <v>358</v>
      </c>
      <c r="Q19" s="345" t="s">
        <v>158</v>
      </c>
      <c r="R19" s="345" t="s">
        <v>106</v>
      </c>
      <c r="S19" s="346" t="s">
        <v>112</v>
      </c>
      <c r="T19" s="318" t="s">
        <v>159</v>
      </c>
      <c r="U19" s="348">
        <v>10</v>
      </c>
      <c r="V19" s="312" t="s">
        <v>134</v>
      </c>
      <c r="W19" s="349"/>
      <c r="X19" s="349"/>
      <c r="Y19" s="350"/>
    </row>
    <row r="20" spans="1:25" ht="18.75" customHeight="1">
      <c r="A20" s="320"/>
      <c r="B20" s="215" t="s">
        <v>160</v>
      </c>
      <c r="C20" s="215"/>
      <c r="D20" s="217"/>
      <c r="E20" s="289"/>
      <c r="F20" s="315"/>
      <c r="G20" s="289"/>
      <c r="H20" s="323"/>
      <c r="I20" s="322"/>
      <c r="J20" s="216"/>
      <c r="K20" s="289"/>
      <c r="L20" s="289"/>
      <c r="M20" s="289"/>
      <c r="N20" s="289"/>
      <c r="O20" s="291"/>
      <c r="P20" s="215"/>
      <c r="Q20" s="326"/>
      <c r="R20" s="326"/>
      <c r="S20" s="327"/>
      <c r="T20" s="328"/>
      <c r="U20" s="327"/>
      <c r="V20" s="297"/>
      <c r="W20" s="298"/>
      <c r="X20" s="298"/>
      <c r="Y20" s="299"/>
    </row>
    <row r="21" spans="1:25" ht="13.5">
      <c r="A21" s="329"/>
      <c r="B21" s="330" t="s">
        <v>161</v>
      </c>
      <c r="C21" s="331"/>
      <c r="D21" s="355"/>
      <c r="E21" s="333"/>
      <c r="F21" s="333"/>
      <c r="G21" s="333"/>
      <c r="H21" s="334"/>
      <c r="I21" s="335"/>
      <c r="J21" s="336"/>
      <c r="K21" s="337"/>
      <c r="L21" s="337"/>
      <c r="M21" s="337"/>
      <c r="N21" s="333"/>
      <c r="O21" s="338"/>
      <c r="P21" s="331"/>
      <c r="Q21" s="331"/>
      <c r="R21" s="331"/>
      <c r="S21" s="339"/>
      <c r="T21" s="339"/>
      <c r="U21" s="339"/>
      <c r="V21" s="339"/>
      <c r="W21" s="340"/>
      <c r="X21" s="340"/>
      <c r="Y21" s="341"/>
    </row>
    <row r="22" spans="1:25" ht="154.5" customHeight="1">
      <c r="A22" s="342">
        <v>11</v>
      </c>
      <c r="B22" s="343" t="s">
        <v>162</v>
      </c>
      <c r="C22" s="343" t="s">
        <v>130</v>
      </c>
      <c r="D22" s="217" t="s">
        <v>144</v>
      </c>
      <c r="E22" s="344">
        <v>245.621</v>
      </c>
      <c r="F22" s="356">
        <v>245.621</v>
      </c>
      <c r="G22" s="357">
        <v>171</v>
      </c>
      <c r="H22" s="316" t="s">
        <v>100</v>
      </c>
      <c r="I22" s="322" t="s">
        <v>266</v>
      </c>
      <c r="J22" s="216" t="s">
        <v>276</v>
      </c>
      <c r="K22" s="301">
        <v>108.963</v>
      </c>
      <c r="L22" s="301">
        <v>335.593</v>
      </c>
      <c r="M22" s="301">
        <f>L22-K22</f>
        <v>226.63000000000002</v>
      </c>
      <c r="N22" s="323">
        <v>0</v>
      </c>
      <c r="O22" s="291" t="s">
        <v>269</v>
      </c>
      <c r="P22" s="217" t="s">
        <v>329</v>
      </c>
      <c r="Q22" s="345"/>
      <c r="R22" s="345" t="s">
        <v>106</v>
      </c>
      <c r="S22" s="346" t="s">
        <v>112</v>
      </c>
      <c r="T22" s="347" t="s">
        <v>163</v>
      </c>
      <c r="U22" s="348">
        <v>12</v>
      </c>
      <c r="V22" s="312"/>
      <c r="W22" s="349"/>
      <c r="X22" s="349"/>
      <c r="Y22" s="350"/>
    </row>
    <row r="23" spans="1:25" ht="240" customHeight="1">
      <c r="A23" s="342">
        <v>12</v>
      </c>
      <c r="B23" s="343" t="s">
        <v>164</v>
      </c>
      <c r="C23" s="343" t="s">
        <v>130</v>
      </c>
      <c r="D23" s="217" t="s">
        <v>360</v>
      </c>
      <c r="E23" s="344">
        <v>113.55</v>
      </c>
      <c r="F23" s="356">
        <v>113.55</v>
      </c>
      <c r="G23" s="358">
        <v>92.091</v>
      </c>
      <c r="H23" s="359" t="s">
        <v>259</v>
      </c>
      <c r="I23" s="322" t="s">
        <v>266</v>
      </c>
      <c r="J23" s="216" t="s">
        <v>277</v>
      </c>
      <c r="K23" s="301">
        <v>95.229</v>
      </c>
      <c r="L23" s="301">
        <v>95.267</v>
      </c>
      <c r="M23" s="301">
        <f>L23-K23</f>
        <v>0.0379999999999967</v>
      </c>
      <c r="N23" s="323">
        <v>0</v>
      </c>
      <c r="O23" s="291" t="s">
        <v>269</v>
      </c>
      <c r="P23" s="217" t="s">
        <v>359</v>
      </c>
      <c r="Q23" s="345" t="s">
        <v>305</v>
      </c>
      <c r="R23" s="345" t="s">
        <v>106</v>
      </c>
      <c r="S23" s="346" t="s">
        <v>112</v>
      </c>
      <c r="T23" s="347" t="s">
        <v>159</v>
      </c>
      <c r="U23" s="348">
        <v>13</v>
      </c>
      <c r="V23" s="312" t="s">
        <v>45</v>
      </c>
      <c r="W23" s="349"/>
      <c r="X23" s="349"/>
      <c r="Y23" s="350"/>
    </row>
    <row r="24" spans="1:25" ht="219" customHeight="1">
      <c r="A24" s="342">
        <v>13</v>
      </c>
      <c r="B24" s="343" t="s">
        <v>398</v>
      </c>
      <c r="C24" s="343" t="s">
        <v>165</v>
      </c>
      <c r="D24" s="217" t="s">
        <v>166</v>
      </c>
      <c r="E24" s="344">
        <v>750.375</v>
      </c>
      <c r="F24" s="302">
        <v>345.691562</v>
      </c>
      <c r="G24" s="289">
        <v>341.20264</v>
      </c>
      <c r="H24" s="321" t="s">
        <v>256</v>
      </c>
      <c r="I24" s="322" t="s">
        <v>266</v>
      </c>
      <c r="J24" s="305" t="s">
        <v>279</v>
      </c>
      <c r="K24" s="301">
        <v>880.784</v>
      </c>
      <c r="L24" s="301">
        <v>1152.154</v>
      </c>
      <c r="M24" s="301">
        <f>L24-K24</f>
        <v>271.37</v>
      </c>
      <c r="N24" s="323">
        <v>0</v>
      </c>
      <c r="O24" s="291" t="s">
        <v>269</v>
      </c>
      <c r="P24" s="217" t="s">
        <v>361</v>
      </c>
      <c r="Q24" s="345"/>
      <c r="R24" s="345" t="s">
        <v>106</v>
      </c>
      <c r="S24" s="346" t="s">
        <v>112</v>
      </c>
      <c r="T24" s="347" t="s">
        <v>138</v>
      </c>
      <c r="U24" s="348">
        <v>14</v>
      </c>
      <c r="V24" s="312" t="s">
        <v>134</v>
      </c>
      <c r="W24" s="349" t="s">
        <v>52</v>
      </c>
      <c r="X24" s="349"/>
      <c r="Y24" s="350"/>
    </row>
    <row r="25" spans="1:25" ht="171.75" customHeight="1">
      <c r="A25" s="342">
        <v>14</v>
      </c>
      <c r="B25" s="343" t="s">
        <v>167</v>
      </c>
      <c r="C25" s="343" t="s">
        <v>165</v>
      </c>
      <c r="D25" s="217" t="s">
        <v>144</v>
      </c>
      <c r="E25" s="344">
        <v>388.969</v>
      </c>
      <c r="F25" s="356">
        <v>388.969</v>
      </c>
      <c r="G25" s="358">
        <v>313.084</v>
      </c>
      <c r="H25" s="321" t="s">
        <v>100</v>
      </c>
      <c r="I25" s="322" t="s">
        <v>266</v>
      </c>
      <c r="J25" s="305" t="s">
        <v>276</v>
      </c>
      <c r="K25" s="301">
        <v>371.907</v>
      </c>
      <c r="L25" s="301">
        <v>508.167</v>
      </c>
      <c r="M25" s="301">
        <f>L25-K25</f>
        <v>136.26</v>
      </c>
      <c r="N25" s="323">
        <v>0</v>
      </c>
      <c r="O25" s="291" t="s">
        <v>269</v>
      </c>
      <c r="P25" s="217" t="s">
        <v>362</v>
      </c>
      <c r="Q25" s="345"/>
      <c r="R25" s="345" t="s">
        <v>106</v>
      </c>
      <c r="S25" s="346" t="s">
        <v>112</v>
      </c>
      <c r="T25" s="347" t="s">
        <v>168</v>
      </c>
      <c r="U25" s="348">
        <v>15</v>
      </c>
      <c r="V25" s="312" t="s">
        <v>134</v>
      </c>
      <c r="W25" s="349" t="s">
        <v>52</v>
      </c>
      <c r="X25" s="349"/>
      <c r="Y25" s="350"/>
    </row>
    <row r="26" spans="1:25" ht="119.25" customHeight="1">
      <c r="A26" s="342">
        <v>15</v>
      </c>
      <c r="B26" s="343" t="s">
        <v>169</v>
      </c>
      <c r="C26" s="343" t="s">
        <v>165</v>
      </c>
      <c r="D26" s="217" t="s">
        <v>166</v>
      </c>
      <c r="E26" s="344">
        <v>29.692</v>
      </c>
      <c r="F26" s="315">
        <v>29.692</v>
      </c>
      <c r="G26" s="289">
        <v>8.672512</v>
      </c>
      <c r="H26" s="359" t="s">
        <v>260</v>
      </c>
      <c r="I26" s="322" t="s">
        <v>266</v>
      </c>
      <c r="J26" s="305" t="s">
        <v>272</v>
      </c>
      <c r="K26" s="301">
        <v>20.362</v>
      </c>
      <c r="L26" s="301">
        <v>20.297</v>
      </c>
      <c r="M26" s="301">
        <f>L26-K26</f>
        <v>-0.06499999999999773</v>
      </c>
      <c r="N26" s="323">
        <v>0</v>
      </c>
      <c r="O26" s="291" t="s">
        <v>269</v>
      </c>
      <c r="P26" s="215" t="s">
        <v>363</v>
      </c>
      <c r="Q26" s="345"/>
      <c r="R26" s="345" t="s">
        <v>106</v>
      </c>
      <c r="S26" s="346" t="s">
        <v>112</v>
      </c>
      <c r="T26" s="347" t="s">
        <v>170</v>
      </c>
      <c r="U26" s="360">
        <v>16</v>
      </c>
      <c r="V26" s="361" t="s">
        <v>171</v>
      </c>
      <c r="W26" s="349"/>
      <c r="X26" s="349"/>
      <c r="Y26" s="350"/>
    </row>
    <row r="27" spans="1:25" ht="13.5">
      <c r="A27" s="329"/>
      <c r="B27" s="330" t="s">
        <v>172</v>
      </c>
      <c r="C27" s="331"/>
      <c r="D27" s="355"/>
      <c r="E27" s="333"/>
      <c r="F27" s="333"/>
      <c r="G27" s="333"/>
      <c r="H27" s="334"/>
      <c r="I27" s="335"/>
      <c r="J27" s="336"/>
      <c r="K27" s="337"/>
      <c r="L27" s="337"/>
      <c r="M27" s="337"/>
      <c r="N27" s="333"/>
      <c r="O27" s="338"/>
      <c r="P27" s="331"/>
      <c r="Q27" s="331"/>
      <c r="R27" s="331"/>
      <c r="S27" s="339"/>
      <c r="T27" s="339"/>
      <c r="U27" s="339"/>
      <c r="V27" s="339"/>
      <c r="W27" s="340"/>
      <c r="X27" s="340"/>
      <c r="Y27" s="341"/>
    </row>
    <row r="28" spans="1:25" ht="193.5" customHeight="1">
      <c r="A28" s="342">
        <v>16</v>
      </c>
      <c r="B28" s="343" t="s">
        <v>173</v>
      </c>
      <c r="C28" s="343" t="s">
        <v>146</v>
      </c>
      <c r="D28" s="217" t="s">
        <v>131</v>
      </c>
      <c r="E28" s="344">
        <v>191.654</v>
      </c>
      <c r="F28" s="344">
        <v>191.654</v>
      </c>
      <c r="G28" s="289">
        <v>146.026</v>
      </c>
      <c r="H28" s="316" t="s">
        <v>100</v>
      </c>
      <c r="I28" s="304" t="s">
        <v>266</v>
      </c>
      <c r="J28" s="305" t="s">
        <v>276</v>
      </c>
      <c r="K28" s="301">
        <v>172.123</v>
      </c>
      <c r="L28" s="301">
        <v>172.543</v>
      </c>
      <c r="M28" s="301">
        <f aca="true" t="shared" si="1" ref="M28:M49">L28-K28</f>
        <v>0.4200000000000159</v>
      </c>
      <c r="N28" s="323">
        <v>0</v>
      </c>
      <c r="O28" s="291" t="s">
        <v>269</v>
      </c>
      <c r="P28" s="217" t="s">
        <v>364</v>
      </c>
      <c r="Q28" s="345"/>
      <c r="R28" s="345" t="s">
        <v>106</v>
      </c>
      <c r="S28" s="353" t="s">
        <v>112</v>
      </c>
      <c r="T28" s="354" t="s">
        <v>138</v>
      </c>
      <c r="U28" s="348">
        <v>18</v>
      </c>
      <c r="V28" s="312"/>
      <c r="W28" s="349" t="s">
        <v>52</v>
      </c>
      <c r="X28" s="349"/>
      <c r="Y28" s="350"/>
    </row>
    <row r="29" spans="1:25" ht="208.5" customHeight="1">
      <c r="A29" s="342">
        <v>17</v>
      </c>
      <c r="B29" s="343" t="s">
        <v>174</v>
      </c>
      <c r="C29" s="343" t="s">
        <v>175</v>
      </c>
      <c r="D29" s="217" t="s">
        <v>131</v>
      </c>
      <c r="E29" s="344">
        <v>158.271</v>
      </c>
      <c r="F29" s="344">
        <v>158.271</v>
      </c>
      <c r="G29" s="362" t="s">
        <v>366</v>
      </c>
      <c r="H29" s="316" t="s">
        <v>256</v>
      </c>
      <c r="I29" s="304" t="s">
        <v>337</v>
      </c>
      <c r="J29" s="216" t="s">
        <v>336</v>
      </c>
      <c r="K29" s="301">
        <v>147.348</v>
      </c>
      <c r="L29" s="301">
        <v>210.473</v>
      </c>
      <c r="M29" s="301">
        <f>L29-K29</f>
        <v>63.125</v>
      </c>
      <c r="N29" s="323">
        <v>0</v>
      </c>
      <c r="O29" s="291" t="s">
        <v>269</v>
      </c>
      <c r="P29" s="217" t="s">
        <v>365</v>
      </c>
      <c r="Q29" s="345"/>
      <c r="R29" s="345" t="s">
        <v>106</v>
      </c>
      <c r="S29" s="353" t="s">
        <v>112</v>
      </c>
      <c r="T29" s="354" t="s">
        <v>176</v>
      </c>
      <c r="U29" s="348">
        <v>19</v>
      </c>
      <c r="V29" s="312" t="s">
        <v>74</v>
      </c>
      <c r="W29" s="349"/>
      <c r="X29" s="349"/>
      <c r="Y29" s="350"/>
    </row>
    <row r="30" spans="1:25" ht="156" customHeight="1">
      <c r="A30" s="342">
        <v>18</v>
      </c>
      <c r="B30" s="343" t="s">
        <v>177</v>
      </c>
      <c r="C30" s="343" t="s">
        <v>175</v>
      </c>
      <c r="D30" s="217" t="s">
        <v>144</v>
      </c>
      <c r="E30" s="344">
        <v>860.074</v>
      </c>
      <c r="F30" s="315">
        <v>860.074</v>
      </c>
      <c r="G30" s="301">
        <v>841.324171</v>
      </c>
      <c r="H30" s="321" t="s">
        <v>256</v>
      </c>
      <c r="I30" s="304" t="s">
        <v>266</v>
      </c>
      <c r="J30" s="305" t="s">
        <v>278</v>
      </c>
      <c r="K30" s="301">
        <v>991.012</v>
      </c>
      <c r="L30" s="301">
        <v>1284.055</v>
      </c>
      <c r="M30" s="301">
        <f t="shared" si="1"/>
        <v>293.0430000000001</v>
      </c>
      <c r="N30" s="323">
        <v>0</v>
      </c>
      <c r="O30" s="291" t="s">
        <v>269</v>
      </c>
      <c r="P30" s="217" t="s">
        <v>407</v>
      </c>
      <c r="Q30" s="308" t="s">
        <v>178</v>
      </c>
      <c r="R30" s="345" t="s">
        <v>106</v>
      </c>
      <c r="S30" s="353" t="s">
        <v>112</v>
      </c>
      <c r="T30" s="354" t="s">
        <v>138</v>
      </c>
      <c r="U30" s="348">
        <v>20</v>
      </c>
      <c r="V30" s="312" t="s">
        <v>134</v>
      </c>
      <c r="W30" s="349" t="s">
        <v>52</v>
      </c>
      <c r="X30" s="349"/>
      <c r="Y30" s="350"/>
    </row>
    <row r="31" spans="1:25" ht="309" customHeight="1">
      <c r="A31" s="342">
        <v>19</v>
      </c>
      <c r="B31" s="343" t="s">
        <v>179</v>
      </c>
      <c r="C31" s="343" t="s">
        <v>175</v>
      </c>
      <c r="D31" s="217" t="s">
        <v>180</v>
      </c>
      <c r="E31" s="344">
        <v>657.923</v>
      </c>
      <c r="F31" s="315">
        <v>657.923</v>
      </c>
      <c r="G31" s="301">
        <v>556.909325</v>
      </c>
      <c r="H31" s="316" t="s">
        <v>256</v>
      </c>
      <c r="I31" s="304" t="s">
        <v>266</v>
      </c>
      <c r="J31" s="216" t="s">
        <v>368</v>
      </c>
      <c r="K31" s="301">
        <v>825.077</v>
      </c>
      <c r="L31" s="301">
        <v>825.212</v>
      </c>
      <c r="M31" s="301">
        <f t="shared" si="1"/>
        <v>0.1349999999999909</v>
      </c>
      <c r="N31" s="323">
        <v>0</v>
      </c>
      <c r="O31" s="291" t="s">
        <v>269</v>
      </c>
      <c r="P31" s="215" t="s">
        <v>367</v>
      </c>
      <c r="Q31" s="345"/>
      <c r="R31" s="345" t="s">
        <v>106</v>
      </c>
      <c r="S31" s="353" t="s">
        <v>112</v>
      </c>
      <c r="T31" s="354" t="s">
        <v>138</v>
      </c>
      <c r="U31" s="348">
        <v>21</v>
      </c>
      <c r="V31" s="312" t="s">
        <v>75</v>
      </c>
      <c r="W31" s="349" t="s">
        <v>52</v>
      </c>
      <c r="X31" s="349"/>
      <c r="Y31" s="350"/>
    </row>
    <row r="32" spans="1:25" ht="255" customHeight="1">
      <c r="A32" s="342">
        <v>20</v>
      </c>
      <c r="B32" s="343" t="s">
        <v>181</v>
      </c>
      <c r="C32" s="343" t="s">
        <v>175</v>
      </c>
      <c r="D32" s="217" t="s">
        <v>137</v>
      </c>
      <c r="E32" s="344">
        <v>785.989</v>
      </c>
      <c r="F32" s="315">
        <v>785.989</v>
      </c>
      <c r="G32" s="289">
        <f>648.381761+19.870768</f>
        <v>668.252529</v>
      </c>
      <c r="H32" s="363" t="s">
        <v>256</v>
      </c>
      <c r="I32" s="304" t="s">
        <v>266</v>
      </c>
      <c r="J32" s="216" t="s">
        <v>369</v>
      </c>
      <c r="K32" s="301">
        <v>662.396</v>
      </c>
      <c r="L32" s="301">
        <v>506.515</v>
      </c>
      <c r="M32" s="301">
        <f t="shared" si="1"/>
        <v>-155.88099999999997</v>
      </c>
      <c r="N32" s="323">
        <v>0</v>
      </c>
      <c r="O32" s="291" t="s">
        <v>269</v>
      </c>
      <c r="P32" s="217" t="s">
        <v>406</v>
      </c>
      <c r="Q32" s="345"/>
      <c r="R32" s="345" t="s">
        <v>106</v>
      </c>
      <c r="S32" s="353" t="s">
        <v>112</v>
      </c>
      <c r="T32" s="354" t="s">
        <v>182</v>
      </c>
      <c r="U32" s="348">
        <v>22</v>
      </c>
      <c r="V32" s="312" t="s">
        <v>134</v>
      </c>
      <c r="W32" s="349" t="s">
        <v>52</v>
      </c>
      <c r="X32" s="349"/>
      <c r="Y32" s="350"/>
    </row>
    <row r="33" spans="1:25" ht="293.25" customHeight="1">
      <c r="A33" s="342">
        <v>21</v>
      </c>
      <c r="B33" s="343" t="s">
        <v>183</v>
      </c>
      <c r="C33" s="343" t="s">
        <v>149</v>
      </c>
      <c r="D33" s="217" t="s">
        <v>154</v>
      </c>
      <c r="E33" s="344">
        <v>1206.42</v>
      </c>
      <c r="F33" s="364" t="s">
        <v>371</v>
      </c>
      <c r="G33" s="289">
        <v>1541.286</v>
      </c>
      <c r="H33" s="316" t="s">
        <v>256</v>
      </c>
      <c r="I33" s="304" t="s">
        <v>266</v>
      </c>
      <c r="J33" s="216" t="s">
        <v>299</v>
      </c>
      <c r="K33" s="301">
        <v>411.728</v>
      </c>
      <c r="L33" s="301">
        <v>394.586</v>
      </c>
      <c r="M33" s="301">
        <f t="shared" si="1"/>
        <v>-17.141999999999996</v>
      </c>
      <c r="N33" s="323">
        <v>0</v>
      </c>
      <c r="O33" s="291" t="s">
        <v>269</v>
      </c>
      <c r="P33" s="365" t="s">
        <v>370</v>
      </c>
      <c r="Q33" s="345"/>
      <c r="R33" s="345" t="s">
        <v>106</v>
      </c>
      <c r="S33" s="353" t="s">
        <v>112</v>
      </c>
      <c r="T33" s="354" t="s">
        <v>138</v>
      </c>
      <c r="U33" s="348">
        <v>23</v>
      </c>
      <c r="V33" s="312" t="s">
        <v>75</v>
      </c>
      <c r="W33" s="349" t="s">
        <v>52</v>
      </c>
      <c r="X33" s="349"/>
      <c r="Y33" s="350"/>
    </row>
    <row r="34" spans="1:25" ht="347.25" customHeight="1">
      <c r="A34" s="342">
        <v>22</v>
      </c>
      <c r="B34" s="343" t="s">
        <v>184</v>
      </c>
      <c r="C34" s="343" t="s">
        <v>165</v>
      </c>
      <c r="D34" s="217" t="s">
        <v>137</v>
      </c>
      <c r="E34" s="344">
        <v>716.055</v>
      </c>
      <c r="F34" s="315">
        <v>716.055</v>
      </c>
      <c r="G34" s="289">
        <f>29.473376+334.951528</f>
        <v>364.42490399999997</v>
      </c>
      <c r="H34" s="321" t="s">
        <v>258</v>
      </c>
      <c r="I34" s="304" t="s">
        <v>266</v>
      </c>
      <c r="J34" s="305" t="s">
        <v>300</v>
      </c>
      <c r="K34" s="301">
        <v>711.236</v>
      </c>
      <c r="L34" s="301">
        <v>985.74</v>
      </c>
      <c r="M34" s="301">
        <f t="shared" si="1"/>
        <v>274.504</v>
      </c>
      <c r="N34" s="323">
        <v>0</v>
      </c>
      <c r="O34" s="291" t="s">
        <v>269</v>
      </c>
      <c r="P34" s="217" t="s">
        <v>372</v>
      </c>
      <c r="Q34" s="345" t="s">
        <v>316</v>
      </c>
      <c r="R34" s="345" t="s">
        <v>106</v>
      </c>
      <c r="S34" s="353" t="s">
        <v>112</v>
      </c>
      <c r="T34" s="354" t="s">
        <v>182</v>
      </c>
      <c r="U34" s="348">
        <v>24</v>
      </c>
      <c r="V34" s="312" t="s">
        <v>134</v>
      </c>
      <c r="W34" s="349" t="s">
        <v>52</v>
      </c>
      <c r="X34" s="349"/>
      <c r="Y34" s="350"/>
    </row>
    <row r="35" spans="1:25" ht="409.5" customHeight="1">
      <c r="A35" s="342">
        <v>23</v>
      </c>
      <c r="B35" s="343" t="s">
        <v>185</v>
      </c>
      <c r="C35" s="343" t="s">
        <v>130</v>
      </c>
      <c r="D35" s="217" t="s">
        <v>166</v>
      </c>
      <c r="E35" s="344">
        <v>1905.51</v>
      </c>
      <c r="F35" s="315">
        <v>1905.51</v>
      </c>
      <c r="G35" s="289">
        <v>1505.644</v>
      </c>
      <c r="H35" s="216" t="s">
        <v>388</v>
      </c>
      <c r="I35" s="322" t="s">
        <v>266</v>
      </c>
      <c r="J35" s="305" t="s">
        <v>272</v>
      </c>
      <c r="K35" s="301">
        <v>1905</v>
      </c>
      <c r="L35" s="301">
        <v>1960.949</v>
      </c>
      <c r="M35" s="301">
        <f t="shared" si="1"/>
        <v>55.94900000000007</v>
      </c>
      <c r="N35" s="289">
        <v>0</v>
      </c>
      <c r="O35" s="291" t="s">
        <v>269</v>
      </c>
      <c r="P35" s="217" t="s">
        <v>324</v>
      </c>
      <c r="Q35" s="345" t="s">
        <v>325</v>
      </c>
      <c r="R35" s="345" t="s">
        <v>106</v>
      </c>
      <c r="S35" s="353" t="s">
        <v>112</v>
      </c>
      <c r="T35" s="354" t="s">
        <v>186</v>
      </c>
      <c r="U35" s="348">
        <v>25</v>
      </c>
      <c r="V35" s="312" t="s">
        <v>45</v>
      </c>
      <c r="W35" s="349" t="s">
        <v>52</v>
      </c>
      <c r="X35" s="349"/>
      <c r="Y35" s="350"/>
    </row>
    <row r="36" spans="1:25" ht="135">
      <c r="A36" s="342">
        <v>24</v>
      </c>
      <c r="B36" s="343" t="s">
        <v>187</v>
      </c>
      <c r="C36" s="343" t="s">
        <v>130</v>
      </c>
      <c r="D36" s="217" t="s">
        <v>373</v>
      </c>
      <c r="E36" s="344">
        <v>276.784</v>
      </c>
      <c r="F36" s="356">
        <v>276.784</v>
      </c>
      <c r="G36" s="358">
        <v>265.155</v>
      </c>
      <c r="H36" s="366" t="s">
        <v>306</v>
      </c>
      <c r="I36" s="322" t="s">
        <v>266</v>
      </c>
      <c r="J36" s="305" t="s">
        <v>272</v>
      </c>
      <c r="K36" s="301">
        <v>223.879</v>
      </c>
      <c r="L36" s="301">
        <v>222.875</v>
      </c>
      <c r="M36" s="301">
        <f t="shared" si="1"/>
        <v>-1.0039999999999907</v>
      </c>
      <c r="N36" s="323">
        <v>0</v>
      </c>
      <c r="O36" s="291" t="s">
        <v>269</v>
      </c>
      <c r="P36" s="215" t="s">
        <v>330</v>
      </c>
      <c r="Q36" s="345"/>
      <c r="R36" s="345" t="s">
        <v>106</v>
      </c>
      <c r="S36" s="353" t="s">
        <v>112</v>
      </c>
      <c r="T36" s="354" t="s">
        <v>163</v>
      </c>
      <c r="U36" s="348">
        <v>26</v>
      </c>
      <c r="V36" s="312" t="s">
        <v>45</v>
      </c>
      <c r="W36" s="349" t="s">
        <v>52</v>
      </c>
      <c r="X36" s="349"/>
      <c r="Y36" s="350"/>
    </row>
    <row r="37" spans="1:25" ht="108">
      <c r="A37" s="342">
        <v>25</v>
      </c>
      <c r="B37" s="343" t="s">
        <v>188</v>
      </c>
      <c r="C37" s="343" t="s">
        <v>149</v>
      </c>
      <c r="D37" s="217" t="s">
        <v>374</v>
      </c>
      <c r="E37" s="344">
        <v>1051.327</v>
      </c>
      <c r="F37" s="344">
        <v>1051.327</v>
      </c>
      <c r="G37" s="289">
        <v>825.68</v>
      </c>
      <c r="H37" s="367" t="s">
        <v>261</v>
      </c>
      <c r="I37" s="322" t="s">
        <v>266</v>
      </c>
      <c r="J37" s="305" t="s">
        <v>408</v>
      </c>
      <c r="K37" s="301">
        <v>1443.318</v>
      </c>
      <c r="L37" s="301">
        <v>1577.499</v>
      </c>
      <c r="M37" s="301">
        <f t="shared" si="1"/>
        <v>134.18100000000004</v>
      </c>
      <c r="N37" s="323">
        <v>0</v>
      </c>
      <c r="O37" s="291" t="s">
        <v>269</v>
      </c>
      <c r="P37" s="215" t="s">
        <v>375</v>
      </c>
      <c r="Q37" s="345"/>
      <c r="R37" s="345" t="s">
        <v>106</v>
      </c>
      <c r="S37" s="353" t="s">
        <v>112</v>
      </c>
      <c r="T37" s="354" t="s">
        <v>168</v>
      </c>
      <c r="U37" s="348">
        <v>27</v>
      </c>
      <c r="V37" s="361" t="s">
        <v>189</v>
      </c>
      <c r="W37" s="349" t="s">
        <v>52</v>
      </c>
      <c r="X37" s="349"/>
      <c r="Y37" s="350"/>
    </row>
    <row r="38" spans="1:25" ht="143.25" customHeight="1">
      <c r="A38" s="342">
        <v>26</v>
      </c>
      <c r="B38" s="343" t="s">
        <v>190</v>
      </c>
      <c r="C38" s="343" t="s">
        <v>191</v>
      </c>
      <c r="D38" s="217" t="s">
        <v>144</v>
      </c>
      <c r="E38" s="344">
        <v>61.974</v>
      </c>
      <c r="F38" s="356">
        <v>61.974</v>
      </c>
      <c r="G38" s="357">
        <v>51</v>
      </c>
      <c r="H38" s="316" t="s">
        <v>100</v>
      </c>
      <c r="I38" s="322" t="s">
        <v>266</v>
      </c>
      <c r="J38" s="216" t="s">
        <v>331</v>
      </c>
      <c r="K38" s="301">
        <v>65.458</v>
      </c>
      <c r="L38" s="301">
        <v>70.186</v>
      </c>
      <c r="M38" s="301">
        <f t="shared" si="1"/>
        <v>4.728000000000009</v>
      </c>
      <c r="N38" s="323">
        <v>0</v>
      </c>
      <c r="O38" s="291" t="s">
        <v>269</v>
      </c>
      <c r="P38" s="215" t="s">
        <v>332</v>
      </c>
      <c r="Q38" s="345"/>
      <c r="R38" s="345" t="s">
        <v>106</v>
      </c>
      <c r="S38" s="353" t="s">
        <v>112</v>
      </c>
      <c r="T38" s="354" t="s">
        <v>168</v>
      </c>
      <c r="U38" s="348">
        <v>30</v>
      </c>
      <c r="V38" s="312" t="s">
        <v>75</v>
      </c>
      <c r="W38" s="349" t="s">
        <v>52</v>
      </c>
      <c r="X38" s="349"/>
      <c r="Y38" s="350"/>
    </row>
    <row r="39" spans="1:25" ht="47.25" customHeight="1">
      <c r="A39" s="342">
        <v>27</v>
      </c>
      <c r="B39" s="343" t="s">
        <v>192</v>
      </c>
      <c r="C39" s="343" t="s">
        <v>130</v>
      </c>
      <c r="D39" s="217" t="s">
        <v>402</v>
      </c>
      <c r="E39" s="344">
        <v>22.52</v>
      </c>
      <c r="F39" s="315">
        <v>22.52</v>
      </c>
      <c r="G39" s="289">
        <v>15.22</v>
      </c>
      <c r="H39" s="367" t="s">
        <v>262</v>
      </c>
      <c r="I39" s="322" t="s">
        <v>34</v>
      </c>
      <c r="J39" s="305" t="s">
        <v>272</v>
      </c>
      <c r="K39" s="301">
        <v>23.659</v>
      </c>
      <c r="L39" s="301">
        <v>18.261</v>
      </c>
      <c r="M39" s="301">
        <f t="shared" si="1"/>
        <v>-5.398</v>
      </c>
      <c r="N39" s="323">
        <v>0</v>
      </c>
      <c r="O39" s="291" t="s">
        <v>34</v>
      </c>
      <c r="P39" s="215" t="s">
        <v>342</v>
      </c>
      <c r="Q39" s="345"/>
      <c r="R39" s="345" t="s">
        <v>106</v>
      </c>
      <c r="S39" s="353" t="s">
        <v>112</v>
      </c>
      <c r="T39" s="310" t="s">
        <v>193</v>
      </c>
      <c r="U39" s="348">
        <v>31</v>
      </c>
      <c r="V39" s="312" t="s">
        <v>45</v>
      </c>
      <c r="W39" s="349" t="s">
        <v>52</v>
      </c>
      <c r="X39" s="349"/>
      <c r="Y39" s="350"/>
    </row>
    <row r="40" spans="1:25" ht="94.5">
      <c r="A40" s="342">
        <v>28</v>
      </c>
      <c r="B40" s="343" t="s">
        <v>194</v>
      </c>
      <c r="C40" s="343" t="s">
        <v>130</v>
      </c>
      <c r="D40" s="217" t="s">
        <v>376</v>
      </c>
      <c r="E40" s="344">
        <v>99.359</v>
      </c>
      <c r="F40" s="344">
        <v>99.359</v>
      </c>
      <c r="G40" s="289">
        <v>79.711271</v>
      </c>
      <c r="H40" s="368" t="s">
        <v>262</v>
      </c>
      <c r="I40" s="322" t="s">
        <v>34</v>
      </c>
      <c r="J40" s="305" t="s">
        <v>272</v>
      </c>
      <c r="K40" s="301">
        <v>92.058</v>
      </c>
      <c r="L40" s="301">
        <v>212.282</v>
      </c>
      <c r="M40" s="301">
        <f t="shared" si="1"/>
        <v>120.224</v>
      </c>
      <c r="N40" s="323">
        <v>0</v>
      </c>
      <c r="O40" s="291" t="s">
        <v>34</v>
      </c>
      <c r="P40" s="217" t="s">
        <v>377</v>
      </c>
      <c r="Q40" s="345"/>
      <c r="R40" s="345" t="s">
        <v>106</v>
      </c>
      <c r="S40" s="353" t="s">
        <v>112</v>
      </c>
      <c r="T40" s="310" t="s">
        <v>193</v>
      </c>
      <c r="U40" s="348">
        <v>32</v>
      </c>
      <c r="V40" s="312" t="s">
        <v>45</v>
      </c>
      <c r="W40" s="349" t="s">
        <v>52</v>
      </c>
      <c r="X40" s="349"/>
      <c r="Y40" s="350"/>
    </row>
    <row r="41" spans="1:25" ht="202.5">
      <c r="A41" s="342">
        <v>29</v>
      </c>
      <c r="B41" s="343" t="s">
        <v>195</v>
      </c>
      <c r="C41" s="343" t="s">
        <v>130</v>
      </c>
      <c r="D41" s="217" t="s">
        <v>196</v>
      </c>
      <c r="E41" s="344">
        <v>1359.028</v>
      </c>
      <c r="F41" s="315">
        <v>1359.028</v>
      </c>
      <c r="G41" s="289">
        <f>409.177545+725.994682</f>
        <v>1135.172227</v>
      </c>
      <c r="H41" s="367" t="s">
        <v>405</v>
      </c>
      <c r="I41" s="322" t="s">
        <v>266</v>
      </c>
      <c r="J41" s="216" t="s">
        <v>395</v>
      </c>
      <c r="K41" s="301">
        <v>2030.425</v>
      </c>
      <c r="L41" s="301">
        <v>2180.453</v>
      </c>
      <c r="M41" s="301">
        <f t="shared" si="1"/>
        <v>150.02800000000002</v>
      </c>
      <c r="N41" s="323">
        <v>0</v>
      </c>
      <c r="O41" s="291" t="s">
        <v>269</v>
      </c>
      <c r="P41" s="217" t="s">
        <v>378</v>
      </c>
      <c r="Q41" s="345"/>
      <c r="R41" s="345" t="s">
        <v>106</v>
      </c>
      <c r="S41" s="353" t="s">
        <v>112</v>
      </c>
      <c r="T41" s="354" t="s">
        <v>182</v>
      </c>
      <c r="U41" s="348">
        <v>34</v>
      </c>
      <c r="V41" s="312" t="s">
        <v>45</v>
      </c>
      <c r="W41" s="349" t="s">
        <v>52</v>
      </c>
      <c r="X41" s="349"/>
      <c r="Y41" s="350"/>
    </row>
    <row r="42" spans="1:25" ht="349.5" customHeight="1">
      <c r="A42" s="342">
        <v>30</v>
      </c>
      <c r="B42" s="343" t="s">
        <v>197</v>
      </c>
      <c r="C42" s="343" t="s">
        <v>130</v>
      </c>
      <c r="D42" s="217" t="s">
        <v>166</v>
      </c>
      <c r="E42" s="344">
        <v>704.228</v>
      </c>
      <c r="F42" s="315">
        <v>704.228</v>
      </c>
      <c r="G42" s="289">
        <v>15.244</v>
      </c>
      <c r="H42" s="368" t="s">
        <v>264</v>
      </c>
      <c r="I42" s="322" t="s">
        <v>266</v>
      </c>
      <c r="J42" s="305" t="s">
        <v>272</v>
      </c>
      <c r="K42" s="301">
        <v>455.064</v>
      </c>
      <c r="L42" s="301">
        <v>446.29</v>
      </c>
      <c r="M42" s="301">
        <f t="shared" si="1"/>
        <v>-8.774000000000001</v>
      </c>
      <c r="N42" s="323">
        <v>0</v>
      </c>
      <c r="O42" s="291" t="s">
        <v>269</v>
      </c>
      <c r="P42" s="217" t="s">
        <v>326</v>
      </c>
      <c r="Q42" s="345"/>
      <c r="R42" s="345" t="s">
        <v>106</v>
      </c>
      <c r="S42" s="353" t="s">
        <v>112</v>
      </c>
      <c r="T42" s="354" t="s">
        <v>193</v>
      </c>
      <c r="U42" s="348">
        <v>35</v>
      </c>
      <c r="V42" s="312" t="s">
        <v>45</v>
      </c>
      <c r="W42" s="349" t="s">
        <v>48</v>
      </c>
      <c r="X42" s="349"/>
      <c r="Y42" s="350"/>
    </row>
    <row r="43" spans="1:25" ht="137.25" customHeight="1" thickBot="1">
      <c r="A43" s="342">
        <v>31</v>
      </c>
      <c r="B43" s="343" t="s">
        <v>198</v>
      </c>
      <c r="C43" s="343" t="s">
        <v>149</v>
      </c>
      <c r="D43" s="217" t="s">
        <v>379</v>
      </c>
      <c r="E43" s="344">
        <v>36.48</v>
      </c>
      <c r="F43" s="344">
        <v>36.48</v>
      </c>
      <c r="G43" s="289">
        <v>16.5</v>
      </c>
      <c r="H43" s="316" t="s">
        <v>256</v>
      </c>
      <c r="I43" s="304" t="s">
        <v>266</v>
      </c>
      <c r="J43" s="305" t="s">
        <v>280</v>
      </c>
      <c r="K43" s="301">
        <v>12</v>
      </c>
      <c r="L43" s="301">
        <v>0</v>
      </c>
      <c r="M43" s="301">
        <f t="shared" si="1"/>
        <v>-12</v>
      </c>
      <c r="N43" s="323">
        <v>0</v>
      </c>
      <c r="O43" s="291" t="s">
        <v>345</v>
      </c>
      <c r="P43" s="217" t="s">
        <v>327</v>
      </c>
      <c r="Q43" s="345" t="s">
        <v>328</v>
      </c>
      <c r="R43" s="345" t="s">
        <v>106</v>
      </c>
      <c r="S43" s="353" t="s">
        <v>112</v>
      </c>
      <c r="T43" s="354" t="s">
        <v>138</v>
      </c>
      <c r="U43" s="348">
        <v>36</v>
      </c>
      <c r="V43" s="312"/>
      <c r="W43" s="349"/>
      <c r="X43" s="349" t="s">
        <v>52</v>
      </c>
      <c r="Y43" s="350"/>
    </row>
    <row r="44" spans="1:25" ht="254.25" customHeight="1" thickBot="1">
      <c r="A44" s="342">
        <v>32</v>
      </c>
      <c r="B44" s="343" t="s">
        <v>199</v>
      </c>
      <c r="C44" s="343" t="s">
        <v>130</v>
      </c>
      <c r="D44" s="217" t="s">
        <v>380</v>
      </c>
      <c r="E44" s="344">
        <v>387.307</v>
      </c>
      <c r="F44" s="315">
        <v>387.307</v>
      </c>
      <c r="G44" s="289">
        <v>287.126</v>
      </c>
      <c r="H44" s="366" t="s">
        <v>399</v>
      </c>
      <c r="I44" s="322" t="s">
        <v>266</v>
      </c>
      <c r="J44" s="305" t="s">
        <v>381</v>
      </c>
      <c r="K44" s="301">
        <v>381.758</v>
      </c>
      <c r="L44" s="301">
        <v>450.137</v>
      </c>
      <c r="M44" s="301">
        <f t="shared" si="1"/>
        <v>68.37900000000002</v>
      </c>
      <c r="N44" s="289">
        <v>0</v>
      </c>
      <c r="O44" s="291" t="s">
        <v>269</v>
      </c>
      <c r="P44" s="215" t="s">
        <v>393</v>
      </c>
      <c r="Q44" s="369" t="s">
        <v>391</v>
      </c>
      <c r="R44" s="345" t="s">
        <v>106</v>
      </c>
      <c r="S44" s="353" t="s">
        <v>112</v>
      </c>
      <c r="T44" s="310" t="s">
        <v>176</v>
      </c>
      <c r="U44" s="348">
        <v>37</v>
      </c>
      <c r="V44" s="312" t="s">
        <v>45</v>
      </c>
      <c r="W44" s="349"/>
      <c r="X44" s="349"/>
      <c r="Y44" s="350"/>
    </row>
    <row r="45" spans="1:25" ht="259.5" customHeight="1">
      <c r="A45" s="342">
        <v>33</v>
      </c>
      <c r="B45" s="343" t="s">
        <v>383</v>
      </c>
      <c r="C45" s="343" t="s">
        <v>165</v>
      </c>
      <c r="D45" s="217" t="s">
        <v>200</v>
      </c>
      <c r="E45" s="344">
        <v>256.68</v>
      </c>
      <c r="F45" s="315">
        <v>256.68</v>
      </c>
      <c r="G45" s="289">
        <v>238.948</v>
      </c>
      <c r="H45" s="321" t="s">
        <v>256</v>
      </c>
      <c r="I45" s="304" t="s">
        <v>266</v>
      </c>
      <c r="J45" s="305" t="s">
        <v>298</v>
      </c>
      <c r="K45" s="301">
        <v>538.722</v>
      </c>
      <c r="L45" s="301">
        <v>607.156</v>
      </c>
      <c r="M45" s="301">
        <f t="shared" si="1"/>
        <v>68.43399999999997</v>
      </c>
      <c r="N45" s="323">
        <v>0</v>
      </c>
      <c r="O45" s="291" t="s">
        <v>269</v>
      </c>
      <c r="P45" s="217" t="s">
        <v>382</v>
      </c>
      <c r="Q45" s="308" t="s">
        <v>201</v>
      </c>
      <c r="R45" s="345" t="s">
        <v>106</v>
      </c>
      <c r="S45" s="353" t="s">
        <v>112</v>
      </c>
      <c r="T45" s="354" t="s">
        <v>186</v>
      </c>
      <c r="U45" s="360">
        <v>38</v>
      </c>
      <c r="V45" s="312" t="s">
        <v>134</v>
      </c>
      <c r="W45" s="349" t="s">
        <v>52</v>
      </c>
      <c r="X45" s="349"/>
      <c r="Y45" s="350"/>
    </row>
    <row r="46" spans="1:25" ht="135">
      <c r="A46" s="342">
        <v>34</v>
      </c>
      <c r="B46" s="343" t="s">
        <v>202</v>
      </c>
      <c r="C46" s="343" t="s">
        <v>165</v>
      </c>
      <c r="D46" s="217" t="s">
        <v>144</v>
      </c>
      <c r="E46" s="344">
        <v>302.68</v>
      </c>
      <c r="F46" s="315">
        <v>302.68</v>
      </c>
      <c r="G46" s="289">
        <v>261.86</v>
      </c>
      <c r="H46" s="321" t="s">
        <v>100</v>
      </c>
      <c r="I46" s="304" t="s">
        <v>266</v>
      </c>
      <c r="J46" s="305" t="s">
        <v>297</v>
      </c>
      <c r="K46" s="301">
        <v>299.426</v>
      </c>
      <c r="L46" s="301">
        <v>268.065</v>
      </c>
      <c r="M46" s="301">
        <f t="shared" si="1"/>
        <v>-31.36099999999999</v>
      </c>
      <c r="N46" s="323">
        <v>0</v>
      </c>
      <c r="O46" s="291" t="s">
        <v>269</v>
      </c>
      <c r="P46" s="217" t="s">
        <v>315</v>
      </c>
      <c r="Q46" s="345"/>
      <c r="R46" s="345" t="s">
        <v>106</v>
      </c>
      <c r="S46" s="353" t="s">
        <v>112</v>
      </c>
      <c r="T46" s="354" t="s">
        <v>138</v>
      </c>
      <c r="U46" s="360">
        <v>39</v>
      </c>
      <c r="V46" s="312" t="s">
        <v>134</v>
      </c>
      <c r="W46" s="349"/>
      <c r="X46" s="349" t="s">
        <v>52</v>
      </c>
      <c r="Y46" s="350"/>
    </row>
    <row r="47" spans="1:25" ht="233.25" customHeight="1">
      <c r="A47" s="342">
        <v>35</v>
      </c>
      <c r="B47" s="343" t="s">
        <v>203</v>
      </c>
      <c r="C47" s="343" t="s">
        <v>165</v>
      </c>
      <c r="D47" s="217" t="s">
        <v>144</v>
      </c>
      <c r="E47" s="344">
        <v>1585</v>
      </c>
      <c r="F47" s="315">
        <v>1393</v>
      </c>
      <c r="G47" s="289">
        <v>1393</v>
      </c>
      <c r="H47" s="321" t="s">
        <v>256</v>
      </c>
      <c r="I47" s="304" t="s">
        <v>266</v>
      </c>
      <c r="J47" s="305" t="s">
        <v>334</v>
      </c>
      <c r="K47" s="289">
        <v>1585</v>
      </c>
      <c r="L47" s="301">
        <v>450</v>
      </c>
      <c r="M47" s="301">
        <f t="shared" si="1"/>
        <v>-1135</v>
      </c>
      <c r="N47" s="323">
        <v>0</v>
      </c>
      <c r="O47" s="291" t="s">
        <v>269</v>
      </c>
      <c r="P47" s="217" t="s">
        <v>346</v>
      </c>
      <c r="Q47" s="308" t="s">
        <v>335</v>
      </c>
      <c r="R47" s="345" t="s">
        <v>106</v>
      </c>
      <c r="S47" s="353" t="s">
        <v>112</v>
      </c>
      <c r="T47" s="354" t="s">
        <v>138</v>
      </c>
      <c r="U47" s="360">
        <v>41</v>
      </c>
      <c r="V47" s="312" t="s">
        <v>134</v>
      </c>
      <c r="W47" s="349" t="s">
        <v>52</v>
      </c>
      <c r="X47" s="349"/>
      <c r="Y47" s="350"/>
    </row>
    <row r="48" spans="1:25" ht="258" customHeight="1">
      <c r="A48" s="342">
        <v>36</v>
      </c>
      <c r="B48" s="343" t="s">
        <v>204</v>
      </c>
      <c r="C48" s="343" t="s">
        <v>150</v>
      </c>
      <c r="D48" s="217" t="s">
        <v>379</v>
      </c>
      <c r="E48" s="344">
        <v>371.02</v>
      </c>
      <c r="F48" s="315">
        <f>371.02+130.14</f>
        <v>501.15999999999997</v>
      </c>
      <c r="G48" s="289">
        <f>82.317099+261.317756</f>
        <v>343.63485499999996</v>
      </c>
      <c r="H48" s="368" t="s">
        <v>263</v>
      </c>
      <c r="I48" s="322" t="s">
        <v>266</v>
      </c>
      <c r="J48" s="305" t="s">
        <v>318</v>
      </c>
      <c r="K48" s="344">
        <v>433.135</v>
      </c>
      <c r="L48" s="301">
        <v>0</v>
      </c>
      <c r="M48" s="301">
        <f t="shared" si="1"/>
        <v>-433.135</v>
      </c>
      <c r="N48" s="289">
        <v>0</v>
      </c>
      <c r="O48" s="291" t="s">
        <v>269</v>
      </c>
      <c r="P48" s="217" t="s">
        <v>396</v>
      </c>
      <c r="Q48" s="308" t="s">
        <v>309</v>
      </c>
      <c r="R48" s="345" t="s">
        <v>106</v>
      </c>
      <c r="S48" s="354" t="s">
        <v>112</v>
      </c>
      <c r="T48" s="354" t="s">
        <v>182</v>
      </c>
      <c r="U48" s="370" t="s">
        <v>205</v>
      </c>
      <c r="V48" s="312" t="s">
        <v>44</v>
      </c>
      <c r="W48" s="349" t="s">
        <v>52</v>
      </c>
      <c r="X48" s="349"/>
      <c r="Y48" s="350"/>
    </row>
    <row r="49" spans="1:25" ht="255" customHeight="1">
      <c r="A49" s="320">
        <v>37</v>
      </c>
      <c r="B49" s="215" t="s">
        <v>206</v>
      </c>
      <c r="C49" s="215" t="s">
        <v>150</v>
      </c>
      <c r="D49" s="217" t="s">
        <v>150</v>
      </c>
      <c r="E49" s="289">
        <v>945.332</v>
      </c>
      <c r="F49" s="315">
        <v>945.332</v>
      </c>
      <c r="G49" s="289">
        <f>933.964995</f>
        <v>933.964995</v>
      </c>
      <c r="H49" s="367" t="s">
        <v>265</v>
      </c>
      <c r="I49" s="322" t="s">
        <v>321</v>
      </c>
      <c r="J49" s="216" t="s">
        <v>320</v>
      </c>
      <c r="K49" s="289">
        <v>0</v>
      </c>
      <c r="L49" s="289">
        <v>0</v>
      </c>
      <c r="M49" s="289">
        <f t="shared" si="1"/>
        <v>0</v>
      </c>
      <c r="N49" s="289">
        <v>0</v>
      </c>
      <c r="O49" s="291" t="s">
        <v>270</v>
      </c>
      <c r="P49" s="215" t="s">
        <v>397</v>
      </c>
      <c r="Q49" s="326" t="s">
        <v>207</v>
      </c>
      <c r="R49" s="326" t="s">
        <v>106</v>
      </c>
      <c r="S49" s="371" t="s">
        <v>112</v>
      </c>
      <c r="T49" s="371" t="s">
        <v>138</v>
      </c>
      <c r="U49" s="372" t="s">
        <v>208</v>
      </c>
      <c r="V49" s="297" t="s">
        <v>44</v>
      </c>
      <c r="W49" s="298" t="s">
        <v>52</v>
      </c>
      <c r="X49" s="298"/>
      <c r="Y49" s="299"/>
    </row>
    <row r="50" spans="1:25" ht="18" customHeight="1">
      <c r="A50" s="342"/>
      <c r="B50" s="343" t="s">
        <v>209</v>
      </c>
      <c r="C50" s="343"/>
      <c r="D50" s="217"/>
      <c r="E50" s="344"/>
      <c r="F50" s="315"/>
      <c r="G50" s="289"/>
      <c r="H50" s="323"/>
      <c r="I50" s="322"/>
      <c r="J50" s="216"/>
      <c r="K50" s="301"/>
      <c r="L50" s="301"/>
      <c r="M50" s="301"/>
      <c r="N50" s="289"/>
      <c r="O50" s="291"/>
      <c r="P50" s="215"/>
      <c r="Q50" s="345"/>
      <c r="R50" s="345"/>
      <c r="S50" s="353"/>
      <c r="T50" s="354"/>
      <c r="U50" s="353"/>
      <c r="V50" s="312"/>
      <c r="W50" s="349"/>
      <c r="X50" s="349"/>
      <c r="Y50" s="350"/>
    </row>
    <row r="51" spans="1:25" ht="27">
      <c r="A51" s="342"/>
      <c r="B51" s="343" t="s">
        <v>210</v>
      </c>
      <c r="C51" s="343"/>
      <c r="D51" s="217"/>
      <c r="E51" s="344"/>
      <c r="F51" s="315"/>
      <c r="G51" s="289"/>
      <c r="H51" s="323"/>
      <c r="I51" s="322"/>
      <c r="J51" s="216"/>
      <c r="K51" s="301"/>
      <c r="L51" s="301"/>
      <c r="M51" s="301"/>
      <c r="N51" s="289"/>
      <c r="O51" s="291"/>
      <c r="P51" s="215"/>
      <c r="Q51" s="345"/>
      <c r="R51" s="345"/>
      <c r="S51" s="353"/>
      <c r="T51" s="354"/>
      <c r="U51" s="353"/>
      <c r="V51" s="312"/>
      <c r="W51" s="349"/>
      <c r="X51" s="349"/>
      <c r="Y51" s="350"/>
    </row>
    <row r="52" spans="1:25" ht="27">
      <c r="A52" s="342"/>
      <c r="B52" s="343" t="s">
        <v>211</v>
      </c>
      <c r="C52" s="343"/>
      <c r="D52" s="217"/>
      <c r="E52" s="344"/>
      <c r="F52" s="315"/>
      <c r="G52" s="289"/>
      <c r="H52" s="323"/>
      <c r="I52" s="322"/>
      <c r="J52" s="216"/>
      <c r="K52" s="301"/>
      <c r="L52" s="301"/>
      <c r="M52" s="301"/>
      <c r="N52" s="289"/>
      <c r="O52" s="291"/>
      <c r="P52" s="215"/>
      <c r="Q52" s="345"/>
      <c r="R52" s="345"/>
      <c r="S52" s="353"/>
      <c r="T52" s="354"/>
      <c r="U52" s="353"/>
      <c r="V52" s="312"/>
      <c r="W52" s="349"/>
      <c r="X52" s="349"/>
      <c r="Y52" s="350"/>
    </row>
    <row r="53" spans="1:25" ht="27">
      <c r="A53" s="342"/>
      <c r="B53" s="343" t="s">
        <v>212</v>
      </c>
      <c r="C53" s="343"/>
      <c r="D53" s="217"/>
      <c r="E53" s="344"/>
      <c r="F53" s="315"/>
      <c r="G53" s="289"/>
      <c r="H53" s="323"/>
      <c r="I53" s="322"/>
      <c r="J53" s="216"/>
      <c r="K53" s="301"/>
      <c r="L53" s="301"/>
      <c r="M53" s="301"/>
      <c r="N53" s="289"/>
      <c r="O53" s="291"/>
      <c r="P53" s="215"/>
      <c r="Q53" s="345"/>
      <c r="R53" s="345"/>
      <c r="S53" s="353"/>
      <c r="T53" s="354"/>
      <c r="U53" s="353"/>
      <c r="V53" s="312"/>
      <c r="W53" s="349"/>
      <c r="X53" s="349"/>
      <c r="Y53" s="350"/>
    </row>
    <row r="54" spans="1:25" ht="40.5">
      <c r="A54" s="342"/>
      <c r="B54" s="343" t="s">
        <v>213</v>
      </c>
      <c r="C54" s="343"/>
      <c r="D54" s="217"/>
      <c r="E54" s="344"/>
      <c r="F54" s="315"/>
      <c r="G54" s="289"/>
      <c r="H54" s="323"/>
      <c r="I54" s="322"/>
      <c r="J54" s="216"/>
      <c r="K54" s="301"/>
      <c r="L54" s="301"/>
      <c r="M54" s="301"/>
      <c r="N54" s="289"/>
      <c r="O54" s="291"/>
      <c r="P54" s="215"/>
      <c r="Q54" s="345"/>
      <c r="R54" s="345"/>
      <c r="S54" s="353"/>
      <c r="T54" s="354"/>
      <c r="U54" s="353"/>
      <c r="V54" s="312"/>
      <c r="W54" s="349"/>
      <c r="X54" s="349"/>
      <c r="Y54" s="350"/>
    </row>
    <row r="55" spans="1:25" ht="39.75" customHeight="1">
      <c r="A55" s="342"/>
      <c r="B55" s="343" t="s">
        <v>214</v>
      </c>
      <c r="C55" s="343"/>
      <c r="D55" s="217"/>
      <c r="E55" s="344"/>
      <c r="F55" s="315"/>
      <c r="G55" s="289"/>
      <c r="H55" s="323"/>
      <c r="I55" s="322"/>
      <c r="J55" s="216"/>
      <c r="K55" s="301"/>
      <c r="L55" s="301"/>
      <c r="M55" s="301"/>
      <c r="N55" s="289"/>
      <c r="O55" s="291"/>
      <c r="P55" s="215"/>
      <c r="Q55" s="345"/>
      <c r="R55" s="345"/>
      <c r="S55" s="353"/>
      <c r="T55" s="354"/>
      <c r="U55" s="353"/>
      <c r="V55" s="312"/>
      <c r="W55" s="349"/>
      <c r="X55" s="349"/>
      <c r="Y55" s="350"/>
    </row>
    <row r="56" spans="1:25" ht="13.5">
      <c r="A56" s="329"/>
      <c r="B56" s="330" t="s">
        <v>215</v>
      </c>
      <c r="C56" s="331"/>
      <c r="D56" s="355"/>
      <c r="E56" s="333"/>
      <c r="F56" s="333"/>
      <c r="G56" s="333"/>
      <c r="H56" s="334"/>
      <c r="I56" s="335"/>
      <c r="J56" s="336"/>
      <c r="K56" s="337"/>
      <c r="L56" s="337"/>
      <c r="M56" s="337"/>
      <c r="N56" s="333"/>
      <c r="O56" s="338"/>
      <c r="P56" s="331"/>
      <c r="Q56" s="331"/>
      <c r="R56" s="331"/>
      <c r="S56" s="339"/>
      <c r="T56" s="339"/>
      <c r="U56" s="339"/>
      <c r="V56" s="339"/>
      <c r="W56" s="340"/>
      <c r="X56" s="340"/>
      <c r="Y56" s="341"/>
    </row>
    <row r="57" spans="1:25" ht="57" customHeight="1">
      <c r="A57" s="342">
        <v>38</v>
      </c>
      <c r="B57" s="343" t="s">
        <v>216</v>
      </c>
      <c r="C57" s="343" t="s">
        <v>217</v>
      </c>
      <c r="D57" s="217" t="s">
        <v>154</v>
      </c>
      <c r="E57" s="344">
        <v>3162.558</v>
      </c>
      <c r="F57" s="315">
        <v>3162.558</v>
      </c>
      <c r="G57" s="289">
        <v>3105</v>
      </c>
      <c r="H57" s="316" t="s">
        <v>258</v>
      </c>
      <c r="I57" s="304" t="s">
        <v>266</v>
      </c>
      <c r="J57" s="216" t="s">
        <v>296</v>
      </c>
      <c r="K57" s="301">
        <v>2955.908</v>
      </c>
      <c r="L57" s="301">
        <v>3178</v>
      </c>
      <c r="M57" s="301">
        <f>L57-K57</f>
        <v>222.0920000000001</v>
      </c>
      <c r="N57" s="324" t="s">
        <v>344</v>
      </c>
      <c r="O57" s="291" t="s">
        <v>269</v>
      </c>
      <c r="P57" s="215" t="s">
        <v>311</v>
      </c>
      <c r="Q57" s="345"/>
      <c r="R57" s="345" t="s">
        <v>106</v>
      </c>
      <c r="S57" s="353" t="s">
        <v>1</v>
      </c>
      <c r="T57" s="354" t="s">
        <v>133</v>
      </c>
      <c r="U57" s="348">
        <v>42</v>
      </c>
      <c r="V57" s="312"/>
      <c r="W57" s="349" t="s">
        <v>52</v>
      </c>
      <c r="X57" s="349" t="s">
        <v>52</v>
      </c>
      <c r="Y57" s="350"/>
    </row>
    <row r="58" spans="1:25" ht="101.25" customHeight="1">
      <c r="A58" s="342">
        <v>39</v>
      </c>
      <c r="B58" s="343" t="s">
        <v>218</v>
      </c>
      <c r="C58" s="343" t="s">
        <v>219</v>
      </c>
      <c r="D58" s="217" t="s">
        <v>154</v>
      </c>
      <c r="E58" s="344">
        <v>350.441</v>
      </c>
      <c r="F58" s="315">
        <v>350.441</v>
      </c>
      <c r="G58" s="289">
        <v>344</v>
      </c>
      <c r="H58" s="316" t="s">
        <v>256</v>
      </c>
      <c r="I58" s="304" t="s">
        <v>266</v>
      </c>
      <c r="J58" s="216" t="s">
        <v>295</v>
      </c>
      <c r="K58" s="301">
        <v>965.478</v>
      </c>
      <c r="L58" s="301">
        <v>626</v>
      </c>
      <c r="M58" s="301">
        <f>L58-K58</f>
        <v>-339.47799999999995</v>
      </c>
      <c r="N58" s="319">
        <v>0</v>
      </c>
      <c r="O58" s="291" t="s">
        <v>269</v>
      </c>
      <c r="P58" s="217" t="s">
        <v>312</v>
      </c>
      <c r="Q58" s="345"/>
      <c r="R58" s="345" t="s">
        <v>106</v>
      </c>
      <c r="S58" s="353" t="s">
        <v>112</v>
      </c>
      <c r="T58" s="310" t="s">
        <v>220</v>
      </c>
      <c r="U58" s="348">
        <v>43</v>
      </c>
      <c r="V58" s="312"/>
      <c r="W58" s="349" t="s">
        <v>52</v>
      </c>
      <c r="X58" s="349"/>
      <c r="Y58" s="350"/>
    </row>
    <row r="59" spans="1:25" ht="76.5" customHeight="1">
      <c r="A59" s="342">
        <v>40</v>
      </c>
      <c r="B59" s="343" t="s">
        <v>221</v>
      </c>
      <c r="C59" s="343" t="s">
        <v>222</v>
      </c>
      <c r="D59" s="217" t="s">
        <v>154</v>
      </c>
      <c r="E59" s="344">
        <v>267.846</v>
      </c>
      <c r="F59" s="315">
        <v>267.846</v>
      </c>
      <c r="G59" s="289">
        <v>0</v>
      </c>
      <c r="H59" s="316" t="s">
        <v>256</v>
      </c>
      <c r="I59" s="304" t="s">
        <v>266</v>
      </c>
      <c r="J59" s="216" t="s">
        <v>401</v>
      </c>
      <c r="K59" s="301">
        <v>10.517</v>
      </c>
      <c r="L59" s="301">
        <v>310</v>
      </c>
      <c r="M59" s="301">
        <f>L59-K59</f>
        <v>299.483</v>
      </c>
      <c r="N59" s="324">
        <v>0</v>
      </c>
      <c r="O59" s="291" t="s">
        <v>269</v>
      </c>
      <c r="P59" s="215" t="s">
        <v>313</v>
      </c>
      <c r="Q59" s="345"/>
      <c r="R59" s="345" t="s">
        <v>106</v>
      </c>
      <c r="S59" s="353" t="s">
        <v>112</v>
      </c>
      <c r="T59" s="310" t="s">
        <v>220</v>
      </c>
      <c r="U59" s="348">
        <v>44</v>
      </c>
      <c r="V59" s="312"/>
      <c r="W59" s="349" t="s">
        <v>52</v>
      </c>
      <c r="X59" s="349"/>
      <c r="Y59" s="350"/>
    </row>
    <row r="60" spans="1:25" ht="60.75" customHeight="1">
      <c r="A60" s="342">
        <v>41</v>
      </c>
      <c r="B60" s="373" t="s">
        <v>223</v>
      </c>
      <c r="C60" s="343" t="s">
        <v>224</v>
      </c>
      <c r="D60" s="217" t="s">
        <v>144</v>
      </c>
      <c r="E60" s="344">
        <v>121.625</v>
      </c>
      <c r="F60" s="315">
        <v>121.625</v>
      </c>
      <c r="G60" s="289">
        <v>121.625</v>
      </c>
      <c r="H60" s="316" t="s">
        <v>256</v>
      </c>
      <c r="I60" s="304" t="s">
        <v>266</v>
      </c>
      <c r="J60" s="305" t="s">
        <v>294</v>
      </c>
      <c r="K60" s="301">
        <v>117.463</v>
      </c>
      <c r="L60" s="301">
        <v>115</v>
      </c>
      <c r="M60" s="301">
        <f>L60-K60</f>
        <v>-2.462999999999994</v>
      </c>
      <c r="N60" s="319">
        <v>0</v>
      </c>
      <c r="O60" s="291" t="s">
        <v>269</v>
      </c>
      <c r="P60" s="217" t="s">
        <v>314</v>
      </c>
      <c r="Q60" s="345"/>
      <c r="R60" s="345" t="s">
        <v>106</v>
      </c>
      <c r="S60" s="353" t="s">
        <v>112</v>
      </c>
      <c r="T60" s="310" t="s">
        <v>220</v>
      </c>
      <c r="U60" s="348">
        <v>45</v>
      </c>
      <c r="V60" s="312" t="s">
        <v>75</v>
      </c>
      <c r="W60" s="349"/>
      <c r="X60" s="349" t="s">
        <v>52</v>
      </c>
      <c r="Y60" s="350"/>
    </row>
    <row r="61" spans="1:25" ht="129.75" customHeight="1">
      <c r="A61" s="342">
        <v>42</v>
      </c>
      <c r="B61" s="343" t="s">
        <v>225</v>
      </c>
      <c r="C61" s="343" t="s">
        <v>191</v>
      </c>
      <c r="D61" s="217" t="s">
        <v>137</v>
      </c>
      <c r="E61" s="344">
        <v>153.391</v>
      </c>
      <c r="F61" s="289">
        <v>153.391</v>
      </c>
      <c r="G61" s="374">
        <v>111</v>
      </c>
      <c r="H61" s="316" t="s">
        <v>256</v>
      </c>
      <c r="I61" s="304" t="s">
        <v>266</v>
      </c>
      <c r="J61" s="216" t="s">
        <v>293</v>
      </c>
      <c r="K61" s="301">
        <v>143.184</v>
      </c>
      <c r="L61" s="301">
        <v>143.058</v>
      </c>
      <c r="M61" s="301">
        <f>L61-K61</f>
        <v>-0.12600000000000477</v>
      </c>
      <c r="N61" s="324" t="s">
        <v>100</v>
      </c>
      <c r="O61" s="291" t="s">
        <v>269</v>
      </c>
      <c r="P61" s="375" t="s">
        <v>341</v>
      </c>
      <c r="Q61" s="345"/>
      <c r="R61" s="345" t="s">
        <v>106</v>
      </c>
      <c r="S61" s="353" t="s">
        <v>112</v>
      </c>
      <c r="T61" s="310" t="s">
        <v>186</v>
      </c>
      <c r="U61" s="348">
        <v>46</v>
      </c>
      <c r="V61" s="312"/>
      <c r="W61" s="349" t="s">
        <v>52</v>
      </c>
      <c r="X61" s="349"/>
      <c r="Y61" s="350"/>
    </row>
    <row r="62" spans="1:25" ht="27">
      <c r="A62" s="342"/>
      <c r="B62" s="343" t="s">
        <v>226</v>
      </c>
      <c r="C62" s="343"/>
      <c r="D62" s="217"/>
      <c r="E62" s="344"/>
      <c r="F62" s="315"/>
      <c r="G62" s="289"/>
      <c r="H62" s="316"/>
      <c r="I62" s="322"/>
      <c r="J62" s="216"/>
      <c r="K62" s="301"/>
      <c r="L62" s="301"/>
      <c r="M62" s="301"/>
      <c r="N62" s="289"/>
      <c r="O62" s="291"/>
      <c r="P62" s="215"/>
      <c r="Q62" s="345"/>
      <c r="R62" s="345"/>
      <c r="S62" s="353"/>
      <c r="T62" s="354"/>
      <c r="U62" s="353"/>
      <c r="V62" s="312"/>
      <c r="W62" s="349"/>
      <c r="X62" s="349"/>
      <c r="Y62" s="350"/>
    </row>
    <row r="63" spans="1:25" ht="13.5">
      <c r="A63" s="320"/>
      <c r="B63" s="215" t="s">
        <v>160</v>
      </c>
      <c r="C63" s="215"/>
      <c r="D63" s="217"/>
      <c r="E63" s="289"/>
      <c r="F63" s="315"/>
      <c r="G63" s="289"/>
      <c r="H63" s="323"/>
      <c r="I63" s="322"/>
      <c r="J63" s="216"/>
      <c r="K63" s="289"/>
      <c r="L63" s="289"/>
      <c r="M63" s="289"/>
      <c r="N63" s="289"/>
      <c r="O63" s="291"/>
      <c r="P63" s="215"/>
      <c r="Q63" s="326"/>
      <c r="R63" s="326"/>
      <c r="S63" s="376"/>
      <c r="T63" s="371"/>
      <c r="U63" s="376"/>
      <c r="V63" s="297"/>
      <c r="W63" s="298"/>
      <c r="X63" s="298"/>
      <c r="Y63" s="299"/>
    </row>
    <row r="64" spans="1:25" ht="13.5">
      <c r="A64" s="329"/>
      <c r="B64" s="330" t="s">
        <v>227</v>
      </c>
      <c r="C64" s="331"/>
      <c r="D64" s="355"/>
      <c r="E64" s="333"/>
      <c r="F64" s="333"/>
      <c r="G64" s="333"/>
      <c r="H64" s="334"/>
      <c r="I64" s="335"/>
      <c r="J64" s="336"/>
      <c r="K64" s="337"/>
      <c r="L64" s="337"/>
      <c r="M64" s="337"/>
      <c r="N64" s="333"/>
      <c r="O64" s="338"/>
      <c r="P64" s="331"/>
      <c r="Q64" s="331"/>
      <c r="R64" s="331"/>
      <c r="S64" s="339"/>
      <c r="T64" s="339"/>
      <c r="U64" s="339"/>
      <c r="V64" s="339"/>
      <c r="W64" s="340"/>
      <c r="X64" s="340"/>
      <c r="Y64" s="341"/>
    </row>
    <row r="65" spans="1:25" ht="93" customHeight="1">
      <c r="A65" s="320">
        <v>43</v>
      </c>
      <c r="B65" s="215" t="s">
        <v>228</v>
      </c>
      <c r="C65" s="215" t="s">
        <v>229</v>
      </c>
      <c r="D65" s="217" t="s">
        <v>150</v>
      </c>
      <c r="E65" s="289">
        <v>21.197</v>
      </c>
      <c r="F65" s="289">
        <v>21.197</v>
      </c>
      <c r="G65" s="289">
        <f>11598945/1000000</f>
        <v>11.598945</v>
      </c>
      <c r="H65" s="323" t="s">
        <v>256</v>
      </c>
      <c r="I65" s="322" t="s">
        <v>268</v>
      </c>
      <c r="J65" s="216" t="s">
        <v>319</v>
      </c>
      <c r="K65" s="289">
        <v>0</v>
      </c>
      <c r="L65" s="289">
        <v>0</v>
      </c>
      <c r="M65" s="289">
        <f>L65-K65</f>
        <v>0</v>
      </c>
      <c r="N65" s="325" t="s">
        <v>281</v>
      </c>
      <c r="O65" s="291" t="s">
        <v>270</v>
      </c>
      <c r="P65" s="215" t="s">
        <v>384</v>
      </c>
      <c r="Q65" s="326"/>
      <c r="R65" s="326" t="s">
        <v>106</v>
      </c>
      <c r="S65" s="376" t="s">
        <v>1</v>
      </c>
      <c r="T65" s="371" t="s">
        <v>133</v>
      </c>
      <c r="U65" s="296">
        <v>47</v>
      </c>
      <c r="V65" s="328"/>
      <c r="W65" s="298" t="s">
        <v>52</v>
      </c>
      <c r="X65" s="298"/>
      <c r="Y65" s="299"/>
    </row>
    <row r="66" spans="1:25" ht="135" customHeight="1">
      <c r="A66" s="342">
        <v>44</v>
      </c>
      <c r="B66" s="343" t="s">
        <v>230</v>
      </c>
      <c r="C66" s="343" t="s">
        <v>229</v>
      </c>
      <c r="D66" s="217" t="s">
        <v>154</v>
      </c>
      <c r="E66" s="344">
        <v>1589.333</v>
      </c>
      <c r="F66" s="315">
        <f>E66-28.08+15.12+91.692</f>
        <v>1668.065</v>
      </c>
      <c r="G66" s="374">
        <v>1455</v>
      </c>
      <c r="H66" s="323" t="s">
        <v>256</v>
      </c>
      <c r="I66" s="304" t="s">
        <v>266</v>
      </c>
      <c r="J66" s="216" t="s">
        <v>293</v>
      </c>
      <c r="K66" s="301">
        <v>1515.241</v>
      </c>
      <c r="L66" s="377">
        <v>1809.1</v>
      </c>
      <c r="M66" s="301">
        <f>L66-K66</f>
        <v>293.8589999999999</v>
      </c>
      <c r="N66" s="325" t="s">
        <v>100</v>
      </c>
      <c r="O66" s="291" t="s">
        <v>269</v>
      </c>
      <c r="P66" s="217" t="s">
        <v>351</v>
      </c>
      <c r="Q66" s="345"/>
      <c r="R66" s="345" t="s">
        <v>106</v>
      </c>
      <c r="S66" s="353" t="s">
        <v>1</v>
      </c>
      <c r="T66" s="354" t="s">
        <v>231</v>
      </c>
      <c r="U66" s="348">
        <v>48</v>
      </c>
      <c r="V66" s="312"/>
      <c r="W66" s="349" t="s">
        <v>52</v>
      </c>
      <c r="X66" s="349"/>
      <c r="Y66" s="350"/>
    </row>
    <row r="67" spans="1:25" ht="132.75" customHeight="1">
      <c r="A67" s="342">
        <v>45</v>
      </c>
      <c r="B67" s="343" t="s">
        <v>232</v>
      </c>
      <c r="C67" s="343" t="s">
        <v>233</v>
      </c>
      <c r="D67" s="217" t="s">
        <v>154</v>
      </c>
      <c r="E67" s="344">
        <v>713.618</v>
      </c>
      <c r="F67" s="289">
        <v>713.618</v>
      </c>
      <c r="G67" s="289">
        <f>(185094187+9596273+59430575+8985600+3024000+6372000+51846491+128371807)/1000000</f>
        <v>452.720933</v>
      </c>
      <c r="H67" s="323" t="s">
        <v>256</v>
      </c>
      <c r="I67" s="304" t="s">
        <v>266</v>
      </c>
      <c r="J67" s="216" t="s">
        <v>354</v>
      </c>
      <c r="K67" s="301">
        <v>273.154</v>
      </c>
      <c r="L67" s="301">
        <v>529.546</v>
      </c>
      <c r="M67" s="301">
        <f aca="true" t="shared" si="2" ref="M67:M76">L67-K67</f>
        <v>256.39200000000005</v>
      </c>
      <c r="N67" s="306">
        <v>0</v>
      </c>
      <c r="O67" s="291" t="s">
        <v>269</v>
      </c>
      <c r="P67" s="217" t="s">
        <v>387</v>
      </c>
      <c r="Q67" s="345"/>
      <c r="R67" s="345" t="s">
        <v>106</v>
      </c>
      <c r="S67" s="353" t="s">
        <v>112</v>
      </c>
      <c r="T67" s="354" t="s">
        <v>138</v>
      </c>
      <c r="U67" s="348">
        <v>49</v>
      </c>
      <c r="V67" s="312" t="s">
        <v>74</v>
      </c>
      <c r="W67" s="349" t="s">
        <v>52</v>
      </c>
      <c r="X67" s="349"/>
      <c r="Y67" s="350"/>
    </row>
    <row r="68" spans="1:25" ht="95.25" customHeight="1">
      <c r="A68" s="342">
        <v>46</v>
      </c>
      <c r="B68" s="343" t="s">
        <v>234</v>
      </c>
      <c r="C68" s="343" t="s">
        <v>235</v>
      </c>
      <c r="D68" s="217" t="s">
        <v>154</v>
      </c>
      <c r="E68" s="344">
        <v>1758.625</v>
      </c>
      <c r="F68" s="289">
        <v>1758.625</v>
      </c>
      <c r="G68" s="289">
        <v>1659.721</v>
      </c>
      <c r="H68" s="323" t="s">
        <v>256</v>
      </c>
      <c r="I68" s="304" t="s">
        <v>266</v>
      </c>
      <c r="J68" s="216" t="s">
        <v>291</v>
      </c>
      <c r="K68" s="301">
        <v>1720.315</v>
      </c>
      <c r="L68" s="301">
        <v>2196.04</v>
      </c>
      <c r="M68" s="301">
        <f t="shared" si="2"/>
        <v>475.7249999999999</v>
      </c>
      <c r="N68" s="306">
        <v>0</v>
      </c>
      <c r="O68" s="291" t="s">
        <v>269</v>
      </c>
      <c r="P68" s="217" t="s">
        <v>323</v>
      </c>
      <c r="Q68" s="345"/>
      <c r="R68" s="345" t="s">
        <v>106</v>
      </c>
      <c r="S68" s="353" t="s">
        <v>112</v>
      </c>
      <c r="T68" s="354" t="s">
        <v>138</v>
      </c>
      <c r="U68" s="348">
        <v>50</v>
      </c>
      <c r="V68" s="312"/>
      <c r="W68" s="349" t="s">
        <v>52</v>
      </c>
      <c r="X68" s="349"/>
      <c r="Y68" s="350"/>
    </row>
    <row r="69" spans="1:25" ht="135.75" customHeight="1">
      <c r="A69" s="342">
        <v>47</v>
      </c>
      <c r="B69" s="343" t="s">
        <v>236</v>
      </c>
      <c r="C69" s="343" t="s">
        <v>237</v>
      </c>
      <c r="D69" s="217" t="s">
        <v>154</v>
      </c>
      <c r="E69" s="344">
        <v>1029.279</v>
      </c>
      <c r="F69" s="289">
        <v>1029.279</v>
      </c>
      <c r="G69" s="352">
        <v>820.8</v>
      </c>
      <c r="H69" s="323" t="s">
        <v>256</v>
      </c>
      <c r="I69" s="304" t="s">
        <v>266</v>
      </c>
      <c r="J69" s="216" t="s">
        <v>292</v>
      </c>
      <c r="K69" s="301">
        <v>978.376</v>
      </c>
      <c r="L69" s="301">
        <v>978.613</v>
      </c>
      <c r="M69" s="301">
        <f t="shared" si="2"/>
        <v>0.23700000000008004</v>
      </c>
      <c r="N69" s="377" t="s">
        <v>343</v>
      </c>
      <c r="O69" s="291" t="s">
        <v>269</v>
      </c>
      <c r="P69" s="217" t="s">
        <v>352</v>
      </c>
      <c r="Q69" s="345"/>
      <c r="R69" s="345" t="s">
        <v>106</v>
      </c>
      <c r="S69" s="353" t="s">
        <v>112</v>
      </c>
      <c r="T69" s="354" t="s">
        <v>138</v>
      </c>
      <c r="U69" s="348">
        <v>51</v>
      </c>
      <c r="V69" s="312"/>
      <c r="W69" s="349" t="s">
        <v>52</v>
      </c>
      <c r="X69" s="349"/>
      <c r="Y69" s="350"/>
    </row>
    <row r="70" spans="1:25" ht="138.75" customHeight="1">
      <c r="A70" s="342">
        <v>48</v>
      </c>
      <c r="B70" s="343" t="s">
        <v>238</v>
      </c>
      <c r="C70" s="343" t="s">
        <v>156</v>
      </c>
      <c r="D70" s="217" t="s">
        <v>154</v>
      </c>
      <c r="E70" s="344">
        <v>240.35</v>
      </c>
      <c r="F70" s="289">
        <v>240.35</v>
      </c>
      <c r="G70" s="289">
        <v>240.073</v>
      </c>
      <c r="H70" s="323" t="s">
        <v>256</v>
      </c>
      <c r="I70" s="304" t="s">
        <v>266</v>
      </c>
      <c r="J70" s="216" t="s">
        <v>291</v>
      </c>
      <c r="K70" s="301">
        <v>243.373</v>
      </c>
      <c r="L70" s="301">
        <v>257.134</v>
      </c>
      <c r="M70" s="301">
        <f t="shared" si="2"/>
        <v>13.761000000000024</v>
      </c>
      <c r="N70" s="306">
        <v>0</v>
      </c>
      <c r="O70" s="291" t="s">
        <v>269</v>
      </c>
      <c r="P70" s="217" t="s">
        <v>350</v>
      </c>
      <c r="Q70" s="345" t="s">
        <v>307</v>
      </c>
      <c r="R70" s="345" t="s">
        <v>106</v>
      </c>
      <c r="S70" s="353" t="s">
        <v>112</v>
      </c>
      <c r="T70" s="354" t="s">
        <v>138</v>
      </c>
      <c r="U70" s="348">
        <v>52</v>
      </c>
      <c r="V70" s="312"/>
      <c r="W70" s="349" t="s">
        <v>52</v>
      </c>
      <c r="X70" s="349"/>
      <c r="Y70" s="350"/>
    </row>
    <row r="71" spans="1:25" ht="162.75" customHeight="1">
      <c r="A71" s="342">
        <v>49</v>
      </c>
      <c r="B71" s="343" t="s">
        <v>239</v>
      </c>
      <c r="C71" s="343" t="s">
        <v>149</v>
      </c>
      <c r="D71" s="217" t="s">
        <v>154</v>
      </c>
      <c r="E71" s="344">
        <v>79.367</v>
      </c>
      <c r="F71" s="289">
        <v>79.367</v>
      </c>
      <c r="G71" s="289">
        <v>65.355</v>
      </c>
      <c r="H71" s="323" t="s">
        <v>256</v>
      </c>
      <c r="I71" s="304" t="s">
        <v>266</v>
      </c>
      <c r="J71" s="216" t="s">
        <v>290</v>
      </c>
      <c r="K71" s="301">
        <v>147.281</v>
      </c>
      <c r="L71" s="301">
        <v>147.143</v>
      </c>
      <c r="M71" s="301">
        <f t="shared" si="2"/>
        <v>-0.13800000000000523</v>
      </c>
      <c r="N71" s="324" t="s">
        <v>343</v>
      </c>
      <c r="O71" s="291" t="s">
        <v>269</v>
      </c>
      <c r="P71" s="215" t="s">
        <v>347</v>
      </c>
      <c r="Q71" s="345"/>
      <c r="R71" s="345" t="s">
        <v>106</v>
      </c>
      <c r="S71" s="353" t="s">
        <v>112</v>
      </c>
      <c r="T71" s="354" t="s">
        <v>138</v>
      </c>
      <c r="U71" s="348">
        <v>53</v>
      </c>
      <c r="V71" s="312"/>
      <c r="W71" s="349" t="s">
        <v>52</v>
      </c>
      <c r="X71" s="349"/>
      <c r="Y71" s="350"/>
    </row>
    <row r="72" spans="1:25" ht="54">
      <c r="A72" s="342">
        <v>50</v>
      </c>
      <c r="B72" s="343" t="s">
        <v>240</v>
      </c>
      <c r="C72" s="343" t="s">
        <v>149</v>
      </c>
      <c r="D72" s="217" t="s">
        <v>154</v>
      </c>
      <c r="E72" s="344">
        <v>12.218</v>
      </c>
      <c r="F72" s="289">
        <v>12.218</v>
      </c>
      <c r="G72" s="289">
        <f>5695999/1000000</f>
        <v>5.695999</v>
      </c>
      <c r="H72" s="323" t="s">
        <v>256</v>
      </c>
      <c r="I72" s="304" t="s">
        <v>266</v>
      </c>
      <c r="J72" s="216" t="s">
        <v>289</v>
      </c>
      <c r="K72" s="301">
        <v>12.202</v>
      </c>
      <c r="L72" s="301">
        <v>12.226</v>
      </c>
      <c r="M72" s="301">
        <f t="shared" si="2"/>
        <v>0.02400000000000091</v>
      </c>
      <c r="N72" s="324" t="s">
        <v>100</v>
      </c>
      <c r="O72" s="291" t="s">
        <v>269</v>
      </c>
      <c r="P72" s="215" t="s">
        <v>349</v>
      </c>
      <c r="Q72" s="345"/>
      <c r="R72" s="345" t="s">
        <v>106</v>
      </c>
      <c r="S72" s="353" t="s">
        <v>112</v>
      </c>
      <c r="T72" s="354" t="s">
        <v>138</v>
      </c>
      <c r="U72" s="348">
        <v>54</v>
      </c>
      <c r="V72" s="312" t="s">
        <v>75</v>
      </c>
      <c r="W72" s="349" t="s">
        <v>52</v>
      </c>
      <c r="X72" s="349"/>
      <c r="Y72" s="350"/>
    </row>
    <row r="73" spans="1:25" ht="91.5" customHeight="1">
      <c r="A73" s="342">
        <v>51</v>
      </c>
      <c r="B73" s="343" t="s">
        <v>241</v>
      </c>
      <c r="C73" s="343" t="s">
        <v>242</v>
      </c>
      <c r="D73" s="217" t="s">
        <v>154</v>
      </c>
      <c r="E73" s="344">
        <v>7177.122</v>
      </c>
      <c r="F73" s="289">
        <f>7177.122+714.387</f>
        <v>7891.509</v>
      </c>
      <c r="G73" s="289">
        <v>6360.877</v>
      </c>
      <c r="H73" s="323" t="s">
        <v>256</v>
      </c>
      <c r="I73" s="304" t="s">
        <v>266</v>
      </c>
      <c r="J73" s="216" t="s">
        <v>288</v>
      </c>
      <c r="K73" s="301">
        <v>7500.973</v>
      </c>
      <c r="L73" s="301">
        <v>8626.562</v>
      </c>
      <c r="M73" s="301">
        <f t="shared" si="2"/>
        <v>1125.589</v>
      </c>
      <c r="N73" s="306">
        <v>0</v>
      </c>
      <c r="O73" s="291" t="s">
        <v>269</v>
      </c>
      <c r="P73" s="215" t="s">
        <v>353</v>
      </c>
      <c r="Q73" s="345"/>
      <c r="R73" s="345" t="s">
        <v>106</v>
      </c>
      <c r="S73" s="353" t="s">
        <v>112</v>
      </c>
      <c r="T73" s="354" t="s">
        <v>138</v>
      </c>
      <c r="U73" s="348">
        <v>55</v>
      </c>
      <c r="V73" s="312"/>
      <c r="W73" s="349"/>
      <c r="X73" s="349" t="s">
        <v>52</v>
      </c>
      <c r="Y73" s="350"/>
    </row>
    <row r="74" spans="1:25" ht="115.5" customHeight="1">
      <c r="A74" s="342">
        <v>52</v>
      </c>
      <c r="B74" s="343" t="s">
        <v>243</v>
      </c>
      <c r="C74" s="343" t="s">
        <v>165</v>
      </c>
      <c r="D74" s="217" t="s">
        <v>137</v>
      </c>
      <c r="E74" s="344">
        <v>46.548</v>
      </c>
      <c r="F74" s="289">
        <v>46.548</v>
      </c>
      <c r="G74" s="374">
        <v>24</v>
      </c>
      <c r="H74" s="321" t="s">
        <v>256</v>
      </c>
      <c r="I74" s="304" t="s">
        <v>266</v>
      </c>
      <c r="J74" s="305" t="s">
        <v>287</v>
      </c>
      <c r="K74" s="301">
        <v>45.943</v>
      </c>
      <c r="L74" s="301">
        <v>48.46</v>
      </c>
      <c r="M74" s="301">
        <f>L74-K74</f>
        <v>2.517000000000003</v>
      </c>
      <c r="N74" s="289">
        <v>0</v>
      </c>
      <c r="O74" s="291" t="s">
        <v>269</v>
      </c>
      <c r="P74" s="215" t="s">
        <v>348</v>
      </c>
      <c r="Q74" s="345"/>
      <c r="R74" s="345" t="s">
        <v>106</v>
      </c>
      <c r="S74" s="353" t="s">
        <v>1</v>
      </c>
      <c r="T74" s="354" t="s">
        <v>133</v>
      </c>
      <c r="U74" s="348">
        <v>57</v>
      </c>
      <c r="V74" s="312" t="s">
        <v>134</v>
      </c>
      <c r="W74" s="349" t="s">
        <v>52</v>
      </c>
      <c r="X74" s="349"/>
      <c r="Y74" s="350"/>
    </row>
    <row r="75" spans="1:25" ht="143.25" customHeight="1">
      <c r="A75" s="342">
        <v>53</v>
      </c>
      <c r="B75" s="343" t="s">
        <v>244</v>
      </c>
      <c r="C75" s="343" t="s">
        <v>165</v>
      </c>
      <c r="D75" s="217" t="s">
        <v>131</v>
      </c>
      <c r="E75" s="344">
        <v>781</v>
      </c>
      <c r="F75" s="374">
        <v>1158</v>
      </c>
      <c r="G75" s="374">
        <v>811</v>
      </c>
      <c r="H75" s="321" t="s">
        <v>256</v>
      </c>
      <c r="I75" s="304" t="s">
        <v>266</v>
      </c>
      <c r="J75" s="305" t="s">
        <v>286</v>
      </c>
      <c r="K75" s="301">
        <v>543.742</v>
      </c>
      <c r="L75" s="301">
        <v>1126.649</v>
      </c>
      <c r="M75" s="301">
        <f>L75-K75</f>
        <v>582.9069999999999</v>
      </c>
      <c r="N75" s="289">
        <v>0</v>
      </c>
      <c r="O75" s="291" t="s">
        <v>269</v>
      </c>
      <c r="P75" s="217" t="s">
        <v>392</v>
      </c>
      <c r="Q75" s="308" t="s">
        <v>303</v>
      </c>
      <c r="R75" s="345" t="s">
        <v>106</v>
      </c>
      <c r="S75" s="353" t="s">
        <v>112</v>
      </c>
      <c r="T75" s="310" t="s">
        <v>176</v>
      </c>
      <c r="U75" s="346">
        <v>59</v>
      </c>
      <c r="V75" s="312" t="s">
        <v>134</v>
      </c>
      <c r="W75" s="349"/>
      <c r="X75" s="349"/>
      <c r="Y75" s="350"/>
    </row>
    <row r="76" spans="1:25" ht="256.5" customHeight="1">
      <c r="A76" s="393">
        <v>54</v>
      </c>
      <c r="B76" s="399" t="s">
        <v>245</v>
      </c>
      <c r="C76" s="399" t="s">
        <v>191</v>
      </c>
      <c r="D76" s="401" t="s">
        <v>144</v>
      </c>
      <c r="E76" s="383">
        <v>3522.886</v>
      </c>
      <c r="F76" s="383">
        <v>3336</v>
      </c>
      <c r="G76" s="385">
        <v>3062.905011</v>
      </c>
      <c r="H76" s="387" t="s">
        <v>403</v>
      </c>
      <c r="I76" s="395" t="s">
        <v>267</v>
      </c>
      <c r="J76" s="397" t="s">
        <v>272</v>
      </c>
      <c r="K76" s="389">
        <v>3215.555</v>
      </c>
      <c r="L76" s="389">
        <v>4291.227</v>
      </c>
      <c r="M76" s="389">
        <f t="shared" si="2"/>
        <v>1075.672</v>
      </c>
      <c r="N76" s="389">
        <v>0</v>
      </c>
      <c r="O76" s="391" t="s">
        <v>269</v>
      </c>
      <c r="P76" s="407" t="s">
        <v>301</v>
      </c>
      <c r="Q76" s="399" t="s">
        <v>302</v>
      </c>
      <c r="R76" s="399" t="s">
        <v>106</v>
      </c>
      <c r="S76" s="409" t="s">
        <v>112</v>
      </c>
      <c r="T76" s="411" t="s">
        <v>176</v>
      </c>
      <c r="U76" s="413">
        <v>56</v>
      </c>
      <c r="V76" s="415" t="s">
        <v>46</v>
      </c>
      <c r="W76" s="403" t="s">
        <v>52</v>
      </c>
      <c r="X76" s="403"/>
      <c r="Y76" s="405"/>
    </row>
    <row r="77" spans="1:25" ht="256.5" customHeight="1">
      <c r="A77" s="394"/>
      <c r="B77" s="400"/>
      <c r="C77" s="400"/>
      <c r="D77" s="402"/>
      <c r="E77" s="384"/>
      <c r="F77" s="384"/>
      <c r="G77" s="386"/>
      <c r="H77" s="388"/>
      <c r="I77" s="396"/>
      <c r="J77" s="398"/>
      <c r="K77" s="390"/>
      <c r="L77" s="390"/>
      <c r="M77" s="390"/>
      <c r="N77" s="390"/>
      <c r="O77" s="392"/>
      <c r="P77" s="408"/>
      <c r="Q77" s="400"/>
      <c r="R77" s="400"/>
      <c r="S77" s="410"/>
      <c r="T77" s="412"/>
      <c r="U77" s="414"/>
      <c r="V77" s="416"/>
      <c r="W77" s="404"/>
      <c r="X77" s="404"/>
      <c r="Y77" s="406"/>
    </row>
    <row r="78" spans="1:25" ht="36.75" customHeight="1">
      <c r="A78" s="320">
        <v>55</v>
      </c>
      <c r="B78" s="215" t="s">
        <v>246</v>
      </c>
      <c r="C78" s="215" t="s">
        <v>165</v>
      </c>
      <c r="D78" s="217" t="s">
        <v>150</v>
      </c>
      <c r="E78" s="289">
        <v>283.269</v>
      </c>
      <c r="F78" s="289">
        <v>283.269</v>
      </c>
      <c r="G78" s="289">
        <v>173.59323</v>
      </c>
      <c r="H78" s="363" t="s">
        <v>256</v>
      </c>
      <c r="I78" s="322" t="s">
        <v>268</v>
      </c>
      <c r="J78" s="216" t="s">
        <v>284</v>
      </c>
      <c r="K78" s="289">
        <v>0</v>
      </c>
      <c r="L78" s="324" t="s">
        <v>254</v>
      </c>
      <c r="M78" s="324" t="s">
        <v>255</v>
      </c>
      <c r="N78" s="324" t="s">
        <v>282</v>
      </c>
      <c r="O78" s="291" t="s">
        <v>270</v>
      </c>
      <c r="P78" s="378" t="s">
        <v>100</v>
      </c>
      <c r="Q78" s="326"/>
      <c r="R78" s="326" t="s">
        <v>106</v>
      </c>
      <c r="S78" s="376" t="s">
        <v>112</v>
      </c>
      <c r="T78" s="371" t="s">
        <v>138</v>
      </c>
      <c r="U78" s="296">
        <v>58</v>
      </c>
      <c r="V78" s="297" t="s">
        <v>134</v>
      </c>
      <c r="W78" s="298" t="s">
        <v>52</v>
      </c>
      <c r="X78" s="298"/>
      <c r="Y78" s="299"/>
    </row>
    <row r="79" spans="1:25" ht="183" customHeight="1">
      <c r="A79" s="342">
        <v>56</v>
      </c>
      <c r="B79" s="343" t="s">
        <v>247</v>
      </c>
      <c r="C79" s="343" t="s">
        <v>165</v>
      </c>
      <c r="D79" s="217" t="s">
        <v>154</v>
      </c>
      <c r="E79" s="344">
        <v>48.217</v>
      </c>
      <c r="F79" s="315">
        <v>48.217</v>
      </c>
      <c r="G79" s="289">
        <v>17.577066</v>
      </c>
      <c r="H79" s="321" t="s">
        <v>256</v>
      </c>
      <c r="I79" s="304" t="s">
        <v>266</v>
      </c>
      <c r="J79" s="305" t="s">
        <v>283</v>
      </c>
      <c r="K79" s="301">
        <v>157.75</v>
      </c>
      <c r="L79" s="301">
        <v>129.01</v>
      </c>
      <c r="M79" s="301">
        <f>L79-K79</f>
        <v>-28.74000000000001</v>
      </c>
      <c r="N79" s="324" t="s">
        <v>285</v>
      </c>
      <c r="O79" s="291" t="s">
        <v>269</v>
      </c>
      <c r="P79" s="217" t="s">
        <v>304</v>
      </c>
      <c r="Q79" s="308" t="s">
        <v>248</v>
      </c>
      <c r="R79" s="345" t="s">
        <v>106</v>
      </c>
      <c r="S79" s="353" t="s">
        <v>112</v>
      </c>
      <c r="T79" s="310" t="s">
        <v>138</v>
      </c>
      <c r="U79" s="348">
        <v>33</v>
      </c>
      <c r="V79" s="312" t="s">
        <v>134</v>
      </c>
      <c r="W79" s="349" t="s">
        <v>52</v>
      </c>
      <c r="X79" s="349"/>
      <c r="Y79" s="350"/>
    </row>
    <row r="80" spans="1:25" ht="25.5" customHeight="1">
      <c r="A80" s="135"/>
      <c r="B80" s="213"/>
      <c r="C80" s="13"/>
      <c r="D80" s="13"/>
      <c r="E80" s="136"/>
      <c r="F80" s="128"/>
      <c r="G80" s="18"/>
      <c r="H80" s="18"/>
      <c r="I80" s="119"/>
      <c r="J80" s="19"/>
      <c r="K80" s="136"/>
      <c r="L80" s="18"/>
      <c r="M80" s="128"/>
      <c r="N80" s="18"/>
      <c r="O80" s="116"/>
      <c r="P80" s="20"/>
      <c r="Q80" s="137"/>
      <c r="R80" s="137"/>
      <c r="S80" s="138"/>
      <c r="T80" s="139"/>
      <c r="U80" s="138"/>
      <c r="V80" s="100"/>
      <c r="W80" s="98"/>
      <c r="X80" s="98"/>
      <c r="Y80" s="82"/>
    </row>
    <row r="81" spans="1:25" ht="18" customHeight="1">
      <c r="A81" s="129"/>
      <c r="B81" s="130" t="s">
        <v>41</v>
      </c>
      <c r="C81" s="130"/>
      <c r="D81" s="130"/>
      <c r="E81" s="131"/>
      <c r="F81" s="131"/>
      <c r="G81" s="131"/>
      <c r="H81" s="131"/>
      <c r="I81" s="132"/>
      <c r="J81" s="133"/>
      <c r="K81" s="131"/>
      <c r="L81" s="131"/>
      <c r="M81" s="131"/>
      <c r="N81" s="131"/>
      <c r="O81" s="134"/>
      <c r="P81" s="130"/>
      <c r="Q81" s="130"/>
      <c r="R81" s="130"/>
      <c r="S81" s="72"/>
      <c r="T81" s="72"/>
      <c r="U81" s="72"/>
      <c r="V81" s="72"/>
      <c r="W81" s="77"/>
      <c r="X81" s="77"/>
      <c r="Y81" s="83"/>
    </row>
    <row r="82" spans="1:25" ht="18" customHeight="1" thickBot="1">
      <c r="A82" s="140"/>
      <c r="B82" s="141" t="s">
        <v>249</v>
      </c>
      <c r="C82" s="142"/>
      <c r="D82" s="142"/>
      <c r="E82" s="143"/>
      <c r="F82" s="144"/>
      <c r="G82" s="21"/>
      <c r="H82" s="21"/>
      <c r="I82" s="121"/>
      <c r="J82" s="22"/>
      <c r="K82" s="143"/>
      <c r="L82" s="21"/>
      <c r="M82" s="144"/>
      <c r="N82" s="21"/>
      <c r="O82" s="145"/>
      <c r="P82" s="26"/>
      <c r="Q82" s="146"/>
      <c r="R82" s="146"/>
      <c r="S82" s="147"/>
      <c r="T82" s="148"/>
      <c r="U82" s="149"/>
      <c r="V82" s="150"/>
      <c r="W82" s="151"/>
      <c r="X82" s="151"/>
      <c r="Y82" s="152"/>
    </row>
    <row r="83" spans="1:25" ht="18" customHeight="1" thickTop="1">
      <c r="A83" s="188" t="s">
        <v>13</v>
      </c>
      <c r="B83" s="111"/>
      <c r="C83" s="111"/>
      <c r="D83" s="111"/>
      <c r="E83" s="153">
        <f>SUMIF($S$9:$S$80,"一般会計",E9:E80)</f>
        <v>5181.932</v>
      </c>
      <c r="F83" s="154">
        <f>SUMIF($S$9:$S$80,"一般会計",F9:F80)</f>
        <v>5268.945000000001</v>
      </c>
      <c r="G83" s="155">
        <f>SUMIF($S$9:$S$80,"一般会計",G9:G80)</f>
        <v>4804.598945</v>
      </c>
      <c r="H83" s="156"/>
      <c r="I83" s="190" t="s">
        <v>1</v>
      </c>
      <c r="J83" s="191"/>
      <c r="K83" s="153">
        <f>SUMIF($S$9:$S$80,"一般会計",K9:K80)</f>
        <v>4855.53</v>
      </c>
      <c r="L83" s="155">
        <f>SUMIF($S$9:$S$80,"一般会計",L9:L80)</f>
        <v>5643.401</v>
      </c>
      <c r="M83" s="155">
        <f>SUMIF($S$9:$S$80,"一般会計",M9:M80)</f>
        <v>787.8710000000001</v>
      </c>
      <c r="N83" s="155">
        <f>SUMIF($S$9:$S$80,"一般会計",N9:N80)</f>
        <v>0</v>
      </c>
      <c r="O83" s="194"/>
      <c r="P83" s="194"/>
      <c r="Q83" s="181"/>
      <c r="R83" s="181"/>
      <c r="S83" s="173"/>
      <c r="T83" s="184"/>
      <c r="U83" s="173"/>
      <c r="V83" s="184"/>
      <c r="W83" s="173"/>
      <c r="X83" s="173"/>
      <c r="Y83" s="175"/>
    </row>
    <row r="84" spans="1:25" ht="18" customHeight="1" thickBot="1">
      <c r="A84" s="189"/>
      <c r="B84" s="113"/>
      <c r="C84" s="113"/>
      <c r="D84" s="113"/>
      <c r="E84" s="157">
        <f>SUMIF($S$9:$S$80,"エネルギー対策特別会計",E9:E80)</f>
        <v>33434.119999999995</v>
      </c>
      <c r="F84" s="158">
        <f>SUMIF($S$9:$S$80,"エネルギー対策特別会計",F9:F80)</f>
        <v>32665.657561999997</v>
      </c>
      <c r="G84" s="159">
        <f>SUMIF($S$9:$S$80,"エネルギー対策特別会計",G9:G80)</f>
        <v>27817.80566</v>
      </c>
      <c r="H84" s="160"/>
      <c r="I84" s="177" t="s">
        <v>118</v>
      </c>
      <c r="J84" s="178"/>
      <c r="K84" s="157">
        <f>SUMIF($S$9:$S$80,"エネルギー対策特別会計",K9:K80)</f>
        <v>32204.619</v>
      </c>
      <c r="L84" s="159">
        <f>SUMIF($S$9:$S$80,"エネルギー対策特別会計",L9:L80)</f>
        <v>35693.62500000001</v>
      </c>
      <c r="M84" s="159">
        <f>SUMIF($S$9:$S$80,"エネルギー対策特別会計",M9:M80)</f>
        <v>3489.0060000000003</v>
      </c>
      <c r="N84" s="159">
        <f>SUMIF($S$9:$S$80,"エネルギー対策特別会計",N9:N80)</f>
        <v>0</v>
      </c>
      <c r="O84" s="195"/>
      <c r="P84" s="195"/>
      <c r="Q84" s="182"/>
      <c r="R84" s="182"/>
      <c r="S84" s="183"/>
      <c r="T84" s="185"/>
      <c r="U84" s="183"/>
      <c r="V84" s="185"/>
      <c r="W84" s="174"/>
      <c r="X84" s="174"/>
      <c r="Y84" s="176"/>
    </row>
    <row r="85" spans="1:25" ht="32.25" customHeight="1">
      <c r="A85" s="203" t="s">
        <v>14</v>
      </c>
      <c r="B85" s="112"/>
      <c r="C85" s="112"/>
      <c r="D85" s="112"/>
      <c r="E85" s="161">
        <f>E87-E83</f>
        <v>3930.327</v>
      </c>
      <c r="F85" s="162">
        <f>F87-F83</f>
        <v>3843.3139999999994</v>
      </c>
      <c r="G85" s="124">
        <v>36093.736</v>
      </c>
      <c r="H85" s="164"/>
      <c r="I85" s="205" t="s">
        <v>1</v>
      </c>
      <c r="J85" s="206"/>
      <c r="K85" s="161">
        <f>K87-K83</f>
        <v>4256.729</v>
      </c>
      <c r="L85" s="163">
        <f>L87-L83</f>
        <v>4977.745000000001</v>
      </c>
      <c r="M85" s="165"/>
      <c r="N85" s="207"/>
      <c r="O85" s="209"/>
      <c r="P85" s="209"/>
      <c r="Q85" s="211"/>
      <c r="R85" s="211"/>
      <c r="S85" s="198"/>
      <c r="T85" s="196"/>
      <c r="U85" s="198"/>
      <c r="V85" s="196"/>
      <c r="W85" s="198"/>
      <c r="X85" s="198"/>
      <c r="Y85" s="201"/>
    </row>
    <row r="86" spans="1:25" ht="18" customHeight="1" thickBot="1">
      <c r="A86" s="204"/>
      <c r="B86" s="166"/>
      <c r="C86" s="166"/>
      <c r="D86" s="166"/>
      <c r="E86" s="143">
        <v>13275</v>
      </c>
      <c r="F86" s="144">
        <v>13275</v>
      </c>
      <c r="G86" s="21">
        <v>13117.742</v>
      </c>
      <c r="H86" s="167"/>
      <c r="I86" s="186" t="s">
        <v>118</v>
      </c>
      <c r="J86" s="187"/>
      <c r="K86" s="143">
        <v>13118</v>
      </c>
      <c r="L86" s="21">
        <f>L88-L84</f>
        <v>15059.065999999992</v>
      </c>
      <c r="M86" s="168"/>
      <c r="N86" s="208"/>
      <c r="O86" s="210"/>
      <c r="P86" s="210"/>
      <c r="Q86" s="212"/>
      <c r="R86" s="212"/>
      <c r="S86" s="199"/>
      <c r="T86" s="197"/>
      <c r="U86" s="199"/>
      <c r="V86" s="197"/>
      <c r="W86" s="200"/>
      <c r="X86" s="200"/>
      <c r="Y86" s="202"/>
    </row>
    <row r="87" spans="1:25" ht="18" customHeight="1" thickTop="1">
      <c r="A87" s="188" t="s">
        <v>2</v>
      </c>
      <c r="B87" s="111"/>
      <c r="C87" s="112"/>
      <c r="D87" s="112"/>
      <c r="E87" s="161">
        <v>9112.259</v>
      </c>
      <c r="F87" s="161">
        <v>9112.259</v>
      </c>
      <c r="G87" s="163">
        <f aca="true" t="shared" si="3" ref="E87:G88">SUM(G83,G85)</f>
        <v>40898.334944999995</v>
      </c>
      <c r="H87" s="164"/>
      <c r="I87" s="190" t="s">
        <v>1</v>
      </c>
      <c r="J87" s="191"/>
      <c r="K87" s="161">
        <v>9112.259</v>
      </c>
      <c r="L87" s="163">
        <v>10621.146</v>
      </c>
      <c r="M87" s="162">
        <f aca="true" t="shared" si="4" ref="K87:M88">SUM(M83,M85)</f>
        <v>787.8710000000001</v>
      </c>
      <c r="N87" s="192"/>
      <c r="O87" s="194"/>
      <c r="P87" s="194"/>
      <c r="Q87" s="181"/>
      <c r="R87" s="181"/>
      <c r="S87" s="173"/>
      <c r="T87" s="184"/>
      <c r="U87" s="173"/>
      <c r="V87" s="184"/>
      <c r="W87" s="173"/>
      <c r="X87" s="173"/>
      <c r="Y87" s="175"/>
    </row>
    <row r="88" spans="1:25" ht="18" customHeight="1" thickBot="1">
      <c r="A88" s="189"/>
      <c r="B88" s="113"/>
      <c r="C88" s="113"/>
      <c r="D88" s="113"/>
      <c r="E88" s="169">
        <f t="shared" si="3"/>
        <v>46709.119999999995</v>
      </c>
      <c r="F88" s="170">
        <f t="shared" si="3"/>
        <v>45940.65756199999</v>
      </c>
      <c r="G88" s="171">
        <f t="shared" si="3"/>
        <v>40935.547660000004</v>
      </c>
      <c r="H88" s="172"/>
      <c r="I88" s="177" t="s">
        <v>118</v>
      </c>
      <c r="J88" s="178"/>
      <c r="K88" s="169">
        <f t="shared" si="4"/>
        <v>45322.619</v>
      </c>
      <c r="L88" s="171">
        <v>50752.691</v>
      </c>
      <c r="M88" s="170">
        <f t="shared" si="4"/>
        <v>3489.0060000000003</v>
      </c>
      <c r="N88" s="193"/>
      <c r="O88" s="195"/>
      <c r="P88" s="195"/>
      <c r="Q88" s="182"/>
      <c r="R88" s="182"/>
      <c r="S88" s="183"/>
      <c r="T88" s="185"/>
      <c r="U88" s="183"/>
      <c r="V88" s="185"/>
      <c r="W88" s="174"/>
      <c r="X88" s="174"/>
      <c r="Y88" s="176"/>
    </row>
    <row r="89" spans="1:25" ht="18" customHeight="1">
      <c r="A89" s="95" t="s">
        <v>55</v>
      </c>
      <c r="B89" s="89"/>
      <c r="C89" s="89"/>
      <c r="D89" s="89"/>
      <c r="E89" s="90"/>
      <c r="F89" s="17"/>
      <c r="G89" s="17"/>
      <c r="H89" s="17"/>
      <c r="I89" s="91"/>
      <c r="J89" s="91"/>
      <c r="K89" s="90"/>
      <c r="L89" s="17"/>
      <c r="M89" s="17"/>
      <c r="N89" s="92"/>
      <c r="O89" s="93"/>
      <c r="P89" s="93"/>
      <c r="Q89" s="94"/>
      <c r="R89" s="94"/>
      <c r="S89" s="84"/>
      <c r="T89" s="84"/>
      <c r="U89" s="84"/>
      <c r="V89" s="84"/>
      <c r="Y89" s="88"/>
    </row>
    <row r="90" spans="1:10" ht="17.25" customHeight="1">
      <c r="A90" s="11" t="s">
        <v>53</v>
      </c>
      <c r="F90" s="25"/>
      <c r="G90" s="25"/>
      <c r="H90" s="25"/>
      <c r="I90" s="25"/>
      <c r="J90" s="25"/>
    </row>
    <row r="91" ht="13.5">
      <c r="A91" s="12" t="s">
        <v>64</v>
      </c>
    </row>
    <row r="92" spans="1:4" ht="13.5">
      <c r="A92" s="29" t="s">
        <v>94</v>
      </c>
      <c r="B92" s="107"/>
      <c r="C92" s="27"/>
      <c r="D92" s="27"/>
    </row>
    <row r="93" spans="1:4" ht="13.5">
      <c r="A93" s="12" t="s">
        <v>250</v>
      </c>
      <c r="B93" s="107"/>
      <c r="C93" s="27"/>
      <c r="D93" s="27"/>
    </row>
    <row r="94" spans="1:22" ht="13.5">
      <c r="A94" s="11" t="s">
        <v>251</v>
      </c>
      <c r="B94" s="106"/>
      <c r="C94" s="11"/>
      <c r="D94" s="11"/>
      <c r="E94" s="5"/>
      <c r="F94" s="5"/>
      <c r="G94" s="5"/>
      <c r="H94" s="5"/>
      <c r="I94" s="5"/>
      <c r="J94" s="5"/>
      <c r="K94" s="5"/>
      <c r="L94" s="5"/>
      <c r="M94" s="5"/>
      <c r="N94" s="5"/>
      <c r="O94" s="5"/>
      <c r="P94" s="5"/>
      <c r="Q94" s="5"/>
      <c r="R94" s="5"/>
      <c r="S94" s="4"/>
      <c r="T94" s="4"/>
      <c r="U94" s="4"/>
      <c r="V94" s="4"/>
    </row>
    <row r="95" spans="1:4" ht="13.5">
      <c r="A95" s="11" t="s">
        <v>252</v>
      </c>
      <c r="B95" s="106"/>
      <c r="C95" s="11"/>
      <c r="D95" s="11"/>
    </row>
    <row r="96" spans="1:2" ht="13.5">
      <c r="A96" s="11" t="s">
        <v>97</v>
      </c>
      <c r="B96" s="108"/>
    </row>
    <row r="97" ht="13.5">
      <c r="A97" s="11" t="s">
        <v>54</v>
      </c>
    </row>
    <row r="98" spans="1:25" ht="13.5" customHeight="1">
      <c r="A98" s="179" t="s">
        <v>98</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row>
    <row r="99" ht="13.5">
      <c r="A99" s="2" t="s">
        <v>47</v>
      </c>
    </row>
    <row r="100" ht="13.5">
      <c r="A100" s="2" t="s">
        <v>65</v>
      </c>
    </row>
    <row r="101" ht="13.5">
      <c r="A101" s="2" t="s">
        <v>66</v>
      </c>
    </row>
    <row r="102" ht="13.5">
      <c r="A102" s="2" t="s">
        <v>67</v>
      </c>
    </row>
    <row r="103" ht="13.5">
      <c r="A103" s="10" t="s">
        <v>253</v>
      </c>
    </row>
    <row r="108" ht="13.5">
      <c r="F108" s="15"/>
    </row>
  </sheetData>
  <sheetProtection/>
  <mergeCells count="25">
    <mergeCell ref="X76:X77"/>
    <mergeCell ref="Y76:Y77"/>
    <mergeCell ref="P76:P77"/>
    <mergeCell ref="Q76:Q77"/>
    <mergeCell ref="R76:R77"/>
    <mergeCell ref="S76:S77"/>
    <mergeCell ref="T76:T77"/>
    <mergeCell ref="U76:U77"/>
    <mergeCell ref="V76:V77"/>
    <mergeCell ref="M76:M77"/>
    <mergeCell ref="B76:B77"/>
    <mergeCell ref="C76:C77"/>
    <mergeCell ref="D76:D77"/>
    <mergeCell ref="E76:E77"/>
    <mergeCell ref="W76:W77"/>
    <mergeCell ref="F76:F77"/>
    <mergeCell ref="G76:G77"/>
    <mergeCell ref="H76:H77"/>
    <mergeCell ref="N76:N77"/>
    <mergeCell ref="O76:O77"/>
    <mergeCell ref="A76:A77"/>
    <mergeCell ref="I76:I77"/>
    <mergeCell ref="J76:J77"/>
    <mergeCell ref="K76:K77"/>
    <mergeCell ref="L76:L77"/>
  </mergeCells>
  <dataValidations count="7">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V9:V15 V17:V20 V22:V25 V57:V63 V28:V36 V38:V55 V66:V76 V78:V80">
      <formula1>"前年度新規,最終実施年度 ,行革推進会議,継続の是非,その他,平成２５年度対象,平成２６年度対象,平成２７年度対象"</formula1>
    </dataValidation>
    <dataValidation type="list" allowBlank="1" showInputMessage="1" showErrorMessage="1" sqref="V81:V82 V21 V27 V56 V16 V64:V65">
      <formula1>"前年度新規,最終実施年度 ,行革推進会議,継続の是非,その他,平成２５年対象,平成２６年対象"</formula1>
    </dataValidation>
    <dataValidation type="list" allowBlank="1" showInputMessage="1" showErrorMessage="1" sqref="O9:O76 O78:O82">
      <formula1>"廃止,縮減, 執行等改善,予定通り終了,現状通り"</formula1>
    </dataValidation>
    <dataValidation type="list" allowBlank="1" showInputMessage="1" showErrorMessage="1" sqref="W78:W82 W8:W76 X78:X82 X8:X76 Y8:Y76 Y78:Y82">
      <formula1>"○, 　,"</formula1>
    </dataValidation>
    <dataValidation type="list" allowBlank="1" showInputMessage="1" showErrorMessage="1" sqref="I9:I76 I78:I82">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44"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sheetPr>
    <tabColor theme="5"/>
  </sheetPr>
  <dimension ref="A1:M42"/>
  <sheetViews>
    <sheetView zoomScale="60" zoomScaleNormal="60" zoomScaleSheetLayoutView="70" zoomScalePageLayoutView="80" workbookViewId="0" topLeftCell="A1">
      <selection activeCell="E21" sqref="E2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4" t="s">
        <v>79</v>
      </c>
    </row>
    <row r="2" ht="12.75" customHeight="1"/>
    <row r="3" ht="18.75">
      <c r="A3" s="9" t="s">
        <v>121</v>
      </c>
    </row>
    <row r="4" spans="1:13" ht="14.25" thickBot="1">
      <c r="A4" s="8"/>
      <c r="B4" s="3"/>
      <c r="C4" s="1"/>
      <c r="D4" s="1"/>
      <c r="E4" s="1"/>
      <c r="F4" s="1"/>
      <c r="G4" s="1"/>
      <c r="H4" s="7"/>
      <c r="I4" s="7"/>
      <c r="J4" s="442" t="s">
        <v>18</v>
      </c>
      <c r="K4" s="442"/>
      <c r="L4" s="442"/>
      <c r="M4" s="443"/>
    </row>
    <row r="5" spans="1:13" ht="19.5" customHeight="1">
      <c r="A5" s="435" t="s">
        <v>15</v>
      </c>
      <c r="B5" s="425" t="s">
        <v>17</v>
      </c>
      <c r="C5" s="447" t="s">
        <v>81</v>
      </c>
      <c r="D5" s="447" t="s">
        <v>38</v>
      </c>
      <c r="E5" s="447" t="s">
        <v>80</v>
      </c>
      <c r="F5" s="425" t="s">
        <v>0</v>
      </c>
      <c r="G5" s="425" t="s">
        <v>12</v>
      </c>
      <c r="H5" s="425" t="s">
        <v>119</v>
      </c>
      <c r="I5" s="430" t="s">
        <v>120</v>
      </c>
      <c r="J5" s="418" t="s">
        <v>92</v>
      </c>
      <c r="K5" s="447" t="s">
        <v>58</v>
      </c>
      <c r="L5" s="447" t="s">
        <v>59</v>
      </c>
      <c r="M5" s="444" t="s">
        <v>51</v>
      </c>
    </row>
    <row r="6" spans="1:13" ht="19.5" customHeight="1">
      <c r="A6" s="436"/>
      <c r="B6" s="431"/>
      <c r="C6" s="452"/>
      <c r="D6" s="452"/>
      <c r="E6" s="452"/>
      <c r="F6" s="431"/>
      <c r="G6" s="426"/>
      <c r="H6" s="428"/>
      <c r="I6" s="428"/>
      <c r="J6" s="419"/>
      <c r="K6" s="448"/>
      <c r="L6" s="448"/>
      <c r="M6" s="445"/>
    </row>
    <row r="7" spans="1:13" ht="19.5" customHeight="1" thickBot="1">
      <c r="A7" s="437"/>
      <c r="B7" s="432"/>
      <c r="C7" s="453"/>
      <c r="D7" s="453"/>
      <c r="E7" s="453"/>
      <c r="F7" s="432"/>
      <c r="G7" s="427"/>
      <c r="H7" s="429"/>
      <c r="I7" s="429"/>
      <c r="J7" s="420"/>
      <c r="K7" s="449"/>
      <c r="L7" s="449"/>
      <c r="M7" s="446"/>
    </row>
    <row r="8" spans="1:13" ht="24" customHeight="1">
      <c r="A8" s="67"/>
      <c r="B8" s="69" t="s">
        <v>99</v>
      </c>
      <c r="C8" s="69"/>
      <c r="D8" s="68"/>
      <c r="E8" s="68"/>
      <c r="F8" s="70"/>
      <c r="G8" s="70"/>
      <c r="H8" s="70"/>
      <c r="I8" s="71"/>
      <c r="J8" s="71"/>
      <c r="K8" s="70"/>
      <c r="L8" s="70"/>
      <c r="M8" s="87"/>
    </row>
    <row r="9" spans="1:13" ht="13.5">
      <c r="A9" s="79"/>
      <c r="B9" s="115" t="s">
        <v>100</v>
      </c>
      <c r="C9" s="115"/>
      <c r="D9" s="73"/>
      <c r="E9" s="74"/>
      <c r="F9" s="80"/>
      <c r="G9" s="80"/>
      <c r="H9" s="81"/>
      <c r="I9" s="81"/>
      <c r="J9" s="81"/>
      <c r="K9" s="98"/>
      <c r="L9" s="98"/>
      <c r="M9" s="82"/>
    </row>
    <row r="10" spans="1:13" ht="13.5">
      <c r="A10" s="75"/>
      <c r="B10" s="76" t="s">
        <v>101</v>
      </c>
      <c r="C10" s="76"/>
      <c r="D10" s="72"/>
      <c r="E10" s="72"/>
      <c r="F10" s="77"/>
      <c r="G10" s="77"/>
      <c r="H10" s="77"/>
      <c r="I10" s="78"/>
      <c r="J10" s="78"/>
      <c r="K10" s="77"/>
      <c r="L10" s="77"/>
      <c r="M10" s="83"/>
    </row>
    <row r="11" spans="1:13" ht="13.5">
      <c r="A11" s="30"/>
      <c r="B11" s="116" t="s">
        <v>100</v>
      </c>
      <c r="C11" s="116"/>
      <c r="D11" s="19"/>
      <c r="E11" s="18"/>
      <c r="F11" s="31"/>
      <c r="G11" s="31"/>
      <c r="H11" s="32"/>
      <c r="I11" s="32"/>
      <c r="J11" s="32"/>
      <c r="K11" s="98"/>
      <c r="L11" s="98"/>
      <c r="M11" s="82" t="s">
        <v>48</v>
      </c>
    </row>
    <row r="12" spans="1:13" ht="13.5">
      <c r="A12" s="75"/>
      <c r="B12" s="76" t="s">
        <v>102</v>
      </c>
      <c r="C12" s="76"/>
      <c r="D12" s="72"/>
      <c r="E12" s="72"/>
      <c r="F12" s="77"/>
      <c r="G12" s="77"/>
      <c r="H12" s="77"/>
      <c r="I12" s="78"/>
      <c r="J12" s="78"/>
      <c r="K12" s="77"/>
      <c r="L12" s="77"/>
      <c r="M12" s="83"/>
    </row>
    <row r="13" spans="1:13" ht="30.75" customHeight="1">
      <c r="A13" s="30"/>
      <c r="B13" s="116" t="s">
        <v>100</v>
      </c>
      <c r="C13" s="116"/>
      <c r="D13" s="19"/>
      <c r="E13" s="18"/>
      <c r="F13" s="31"/>
      <c r="G13" s="31"/>
      <c r="H13" s="33"/>
      <c r="I13" s="33"/>
      <c r="J13" s="33"/>
      <c r="K13" s="98"/>
      <c r="L13" s="98"/>
      <c r="M13" s="82"/>
    </row>
    <row r="14" spans="1:13" ht="26.25" customHeight="1">
      <c r="A14" s="75"/>
      <c r="B14" s="76" t="s">
        <v>103</v>
      </c>
      <c r="C14" s="76"/>
      <c r="D14" s="72"/>
      <c r="E14" s="72"/>
      <c r="F14" s="77"/>
      <c r="G14" s="77"/>
      <c r="H14" s="77"/>
      <c r="I14" s="78"/>
      <c r="J14" s="78"/>
      <c r="K14" s="77"/>
      <c r="L14" s="77"/>
      <c r="M14" s="83"/>
    </row>
    <row r="15" spans="1:13" ht="26.25" customHeight="1">
      <c r="A15" s="117" t="s">
        <v>104</v>
      </c>
      <c r="B15" s="20" t="s">
        <v>105</v>
      </c>
      <c r="C15" s="118">
        <v>300.941</v>
      </c>
      <c r="D15" s="119" t="s">
        <v>385</v>
      </c>
      <c r="E15" s="118">
        <v>801.86</v>
      </c>
      <c r="F15" s="31"/>
      <c r="G15" s="31" t="s">
        <v>106</v>
      </c>
      <c r="H15" s="33" t="s">
        <v>1</v>
      </c>
      <c r="I15" s="33" t="s">
        <v>107</v>
      </c>
      <c r="J15" s="120" t="s">
        <v>104</v>
      </c>
      <c r="K15" s="98"/>
      <c r="L15" s="98" t="s">
        <v>52</v>
      </c>
      <c r="M15" s="82"/>
    </row>
    <row r="16" spans="1:13" ht="26.25" customHeight="1">
      <c r="A16" s="75"/>
      <c r="B16" s="76" t="s">
        <v>108</v>
      </c>
      <c r="C16" s="76"/>
      <c r="D16" s="72"/>
      <c r="E16" s="72"/>
      <c r="F16" s="77"/>
      <c r="G16" s="77"/>
      <c r="H16" s="77"/>
      <c r="I16" s="78"/>
      <c r="J16" s="78"/>
      <c r="K16" s="77"/>
      <c r="L16" s="77"/>
      <c r="M16" s="83"/>
    </row>
    <row r="17" spans="1:13" ht="26.25" customHeight="1">
      <c r="A17" s="30"/>
      <c r="B17" s="116" t="s">
        <v>100</v>
      </c>
      <c r="C17" s="116"/>
      <c r="D17" s="19" t="s">
        <v>385</v>
      </c>
      <c r="E17" s="18">
        <v>0</v>
      </c>
      <c r="F17" s="31"/>
      <c r="G17" s="31"/>
      <c r="H17" s="33"/>
      <c r="I17" s="33"/>
      <c r="J17" s="33"/>
      <c r="K17" s="98"/>
      <c r="L17" s="98"/>
      <c r="M17" s="82"/>
    </row>
    <row r="18" spans="1:13" ht="24" customHeight="1">
      <c r="A18" s="75"/>
      <c r="B18" s="76" t="s">
        <v>109</v>
      </c>
      <c r="C18" s="76"/>
      <c r="D18" s="72"/>
      <c r="E18" s="72"/>
      <c r="F18" s="77"/>
      <c r="G18" s="77"/>
      <c r="H18" s="77"/>
      <c r="I18" s="78"/>
      <c r="J18" s="78"/>
      <c r="K18" s="77"/>
      <c r="L18" s="77"/>
      <c r="M18" s="83"/>
    </row>
    <row r="19" spans="1:13" ht="26.25" customHeight="1">
      <c r="A19" s="117" t="s">
        <v>110</v>
      </c>
      <c r="B19" s="20" t="s">
        <v>111</v>
      </c>
      <c r="C19" s="118">
        <v>495.236</v>
      </c>
      <c r="D19" s="119" t="s">
        <v>385</v>
      </c>
      <c r="E19" s="118">
        <v>448.967</v>
      </c>
      <c r="F19" s="31"/>
      <c r="G19" s="31" t="s">
        <v>106</v>
      </c>
      <c r="H19" s="33" t="s">
        <v>112</v>
      </c>
      <c r="I19" s="33" t="s">
        <v>113</v>
      </c>
      <c r="J19" s="32" t="s">
        <v>114</v>
      </c>
      <c r="K19" s="98" t="s">
        <v>52</v>
      </c>
      <c r="L19" s="98"/>
      <c r="M19" s="82"/>
    </row>
    <row r="20" spans="1:13" ht="26.25" customHeight="1" thickBot="1">
      <c r="A20" s="117" t="s">
        <v>115</v>
      </c>
      <c r="B20" s="26" t="s">
        <v>116</v>
      </c>
      <c r="C20" s="118">
        <v>279.222</v>
      </c>
      <c r="D20" s="121" t="s">
        <v>385</v>
      </c>
      <c r="E20" s="118">
        <v>480.971</v>
      </c>
      <c r="F20" s="34"/>
      <c r="G20" s="34" t="s">
        <v>106</v>
      </c>
      <c r="H20" s="33" t="s">
        <v>112</v>
      </c>
      <c r="I20" s="33" t="s">
        <v>113</v>
      </c>
      <c r="J20" s="81" t="s">
        <v>117</v>
      </c>
      <c r="K20" s="99" t="s">
        <v>52</v>
      </c>
      <c r="L20" s="99"/>
      <c r="M20" s="85"/>
    </row>
    <row r="21" spans="1:13" ht="26.25" customHeight="1" thickTop="1">
      <c r="A21" s="421" t="s">
        <v>2</v>
      </c>
      <c r="B21" s="422"/>
      <c r="C21" s="122">
        <f>C15</f>
        <v>300.941</v>
      </c>
      <c r="D21" s="23" t="s">
        <v>1</v>
      </c>
      <c r="E21" s="118">
        <v>801.86</v>
      </c>
      <c r="F21" s="433"/>
      <c r="G21" s="433"/>
      <c r="H21" s="438"/>
      <c r="I21" s="438"/>
      <c r="J21" s="109"/>
      <c r="K21" s="440"/>
      <c r="L21" s="440"/>
      <c r="M21" s="450"/>
    </row>
    <row r="22" spans="1:13" ht="26.25" customHeight="1" thickBot="1">
      <c r="A22" s="423"/>
      <c r="B22" s="424"/>
      <c r="C22" s="123">
        <f>SUM(C19:C20)</f>
        <v>774.458</v>
      </c>
      <c r="D22" s="24" t="s">
        <v>118</v>
      </c>
      <c r="E22" s="35">
        <f>SUM(E19:E20)</f>
        <v>929.938</v>
      </c>
      <c r="F22" s="434"/>
      <c r="G22" s="434"/>
      <c r="H22" s="439"/>
      <c r="I22" s="439"/>
      <c r="J22" s="110"/>
      <c r="K22" s="441"/>
      <c r="L22" s="441"/>
      <c r="M22" s="451"/>
    </row>
    <row r="23" spans="1:13" ht="19.5" customHeight="1">
      <c r="A23" s="10"/>
      <c r="K23" s="86"/>
      <c r="L23" s="86"/>
      <c r="M23" s="86"/>
    </row>
    <row r="24" spans="1:13" ht="19.5" customHeight="1">
      <c r="A24" s="10"/>
      <c r="K24" s="84"/>
      <c r="L24" s="84"/>
      <c r="M24" s="84"/>
    </row>
    <row r="25" spans="1:13" ht="19.5" customHeight="1">
      <c r="A25" s="11"/>
      <c r="B25" s="4"/>
      <c r="C25" s="5"/>
      <c r="D25" s="5"/>
      <c r="E25" s="5"/>
      <c r="F25" s="5"/>
      <c r="G25" s="5"/>
      <c r="H25" s="4"/>
      <c r="I25" s="4"/>
      <c r="J25" s="4"/>
      <c r="K25" s="84"/>
      <c r="L25" s="84"/>
      <c r="M25" s="84"/>
    </row>
    <row r="26" spans="1:13" ht="19.5" customHeight="1">
      <c r="A26" s="11"/>
      <c r="K26" s="84"/>
      <c r="L26" s="84"/>
      <c r="M26" s="84"/>
    </row>
    <row r="27" spans="11:13" ht="13.5">
      <c r="K27" s="84"/>
      <c r="L27" s="84"/>
      <c r="M27" s="84"/>
    </row>
    <row r="28" spans="11:13" ht="13.5">
      <c r="K28" s="84"/>
      <c r="L28" s="84"/>
      <c r="M28" s="84"/>
    </row>
    <row r="29" spans="11:13" ht="13.5">
      <c r="K29" s="84"/>
      <c r="L29" s="84"/>
      <c r="M29" s="84"/>
    </row>
    <row r="30" spans="11:13" ht="13.5">
      <c r="K30" s="84"/>
      <c r="L30" s="84"/>
      <c r="M30" s="84"/>
    </row>
    <row r="31" spans="11:13" ht="13.5">
      <c r="K31" s="84"/>
      <c r="L31" s="84"/>
      <c r="M31" s="84"/>
    </row>
    <row r="32" spans="11:13" ht="13.5">
      <c r="K32" s="84"/>
      <c r="L32" s="84"/>
      <c r="M32" s="84"/>
    </row>
    <row r="33" spans="11:13" ht="13.5">
      <c r="K33" s="84"/>
      <c r="L33" s="84"/>
      <c r="M33" s="84"/>
    </row>
    <row r="34" ht="13.5">
      <c r="M34" s="417"/>
    </row>
    <row r="35" ht="13.5">
      <c r="M35" s="417"/>
    </row>
    <row r="36" ht="13.5">
      <c r="M36" s="417"/>
    </row>
    <row r="37" ht="13.5">
      <c r="M37" s="417"/>
    </row>
    <row r="38" ht="13.5">
      <c r="M38" s="417"/>
    </row>
    <row r="39" ht="13.5">
      <c r="M39" s="417"/>
    </row>
    <row r="40" ht="13.5">
      <c r="M40" s="417"/>
    </row>
    <row r="41" ht="13.5">
      <c r="M41" s="417"/>
    </row>
    <row r="42" ht="13.5">
      <c r="M42" s="417"/>
    </row>
  </sheetData>
  <sheetProtection/>
  <mergeCells count="25">
    <mergeCell ref="J4:M4"/>
    <mergeCell ref="M5:M7"/>
    <mergeCell ref="K5:K7"/>
    <mergeCell ref="L5:L7"/>
    <mergeCell ref="M21:M22"/>
    <mergeCell ref="B5:B7"/>
    <mergeCell ref="C5:C7"/>
    <mergeCell ref="D5:D7"/>
    <mergeCell ref="E5:E7"/>
    <mergeCell ref="M34:M36"/>
    <mergeCell ref="G21:G22"/>
    <mergeCell ref="H21:H22"/>
    <mergeCell ref="I21:I22"/>
    <mergeCell ref="K21:K22"/>
    <mergeCell ref="L21:L22"/>
    <mergeCell ref="M37:M39"/>
    <mergeCell ref="M40:M42"/>
    <mergeCell ref="J5:J7"/>
    <mergeCell ref="A21:B22"/>
    <mergeCell ref="G5:G7"/>
    <mergeCell ref="H5:H7"/>
    <mergeCell ref="I5:I7"/>
    <mergeCell ref="F5:F7"/>
    <mergeCell ref="F21:F22"/>
    <mergeCell ref="A5:A7"/>
  </mergeCells>
  <dataValidations count="1">
    <dataValidation type="list" allowBlank="1" showInputMessage="1" showErrorMessage="1" sqref="K23:M33 K8:K21 L8:M20">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ignoredErrors>
    <ignoredError sqref="E22" formulaRange="1"/>
  </ignoredErrors>
</worksheet>
</file>

<file path=xl/worksheets/sheet3.xml><?xml version="1.0" encoding="utf-8"?>
<worksheet xmlns="http://schemas.openxmlformats.org/spreadsheetml/2006/main" xmlns:r="http://schemas.openxmlformats.org/officeDocument/2006/relationships">
  <sheetPr>
    <tabColor rgb="FF00B0F0"/>
  </sheetPr>
  <dimension ref="A2:O58"/>
  <sheetViews>
    <sheetView zoomScale="60" zoomScaleNormal="60" zoomScaleSheetLayoutView="70" zoomScalePageLayoutView="55" workbookViewId="0" topLeftCell="H9">
      <selection activeCell="N9" sqref="N9"/>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79.75390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36" t="s">
        <v>121</v>
      </c>
      <c r="B2" s="36"/>
    </row>
    <row r="3" spans="1:15" ht="42">
      <c r="A3" s="483" t="s">
        <v>82</v>
      </c>
      <c r="B3" s="483"/>
      <c r="C3" s="483"/>
      <c r="D3" s="483"/>
      <c r="E3" s="483"/>
      <c r="F3" s="483"/>
      <c r="G3" s="483"/>
      <c r="H3" s="483"/>
      <c r="I3" s="483"/>
      <c r="J3" s="483"/>
      <c r="K3" s="483"/>
      <c r="L3" s="483"/>
      <c r="M3" s="483"/>
      <c r="N3" s="483"/>
      <c r="O3" s="483"/>
    </row>
    <row r="4" spans="1:15" ht="39.75" customHeight="1" thickBot="1">
      <c r="A4" s="8"/>
      <c r="B4" s="8"/>
      <c r="C4" s="3"/>
      <c r="D4" s="3"/>
      <c r="E4" s="3"/>
      <c r="F4" s="1"/>
      <c r="G4" s="1"/>
      <c r="H4" s="1"/>
      <c r="I4" s="1"/>
      <c r="J4" s="1"/>
      <c r="K4" s="1"/>
      <c r="L4" s="1"/>
      <c r="M4" s="1"/>
      <c r="N4" s="463" t="s">
        <v>32</v>
      </c>
      <c r="O4" s="464"/>
    </row>
    <row r="5" spans="1:15" ht="30" customHeight="1">
      <c r="A5" s="484" t="s">
        <v>15</v>
      </c>
      <c r="B5" s="465" t="s">
        <v>17</v>
      </c>
      <c r="C5" s="466"/>
      <c r="D5" s="487" t="s">
        <v>77</v>
      </c>
      <c r="E5" s="490" t="s">
        <v>49</v>
      </c>
      <c r="F5" s="491"/>
      <c r="G5" s="456" t="s">
        <v>43</v>
      </c>
      <c r="H5" s="491"/>
      <c r="I5" s="61" t="s">
        <v>61</v>
      </c>
      <c r="J5" s="61" t="s">
        <v>78</v>
      </c>
      <c r="K5" s="492" t="s">
        <v>5</v>
      </c>
      <c r="L5" s="456" t="s">
        <v>50</v>
      </c>
      <c r="M5" s="457"/>
      <c r="N5" s="458"/>
      <c r="O5" s="493" t="s">
        <v>19</v>
      </c>
    </row>
    <row r="6" spans="1:15" ht="30" customHeight="1">
      <c r="A6" s="485"/>
      <c r="B6" s="467"/>
      <c r="C6" s="468"/>
      <c r="D6" s="488"/>
      <c r="E6" s="461" t="s">
        <v>16</v>
      </c>
      <c r="F6" s="454" t="s">
        <v>10</v>
      </c>
      <c r="G6" s="496" t="s">
        <v>11</v>
      </c>
      <c r="H6" s="496" t="s">
        <v>42</v>
      </c>
      <c r="I6" s="62" t="s">
        <v>3</v>
      </c>
      <c r="J6" s="62" t="s">
        <v>4</v>
      </c>
      <c r="K6" s="461"/>
      <c r="L6" s="454" t="s">
        <v>21</v>
      </c>
      <c r="M6" s="479" t="s">
        <v>20</v>
      </c>
      <c r="N6" s="480"/>
      <c r="O6" s="494"/>
    </row>
    <row r="7" spans="1:15" ht="30" customHeight="1" thickBot="1">
      <c r="A7" s="486"/>
      <c r="B7" s="469"/>
      <c r="C7" s="470"/>
      <c r="D7" s="489"/>
      <c r="E7" s="462"/>
      <c r="F7" s="455"/>
      <c r="G7" s="455"/>
      <c r="H7" s="455"/>
      <c r="I7" s="63" t="s">
        <v>6</v>
      </c>
      <c r="J7" s="63" t="s">
        <v>7</v>
      </c>
      <c r="K7" s="64" t="s">
        <v>8</v>
      </c>
      <c r="L7" s="455"/>
      <c r="M7" s="481"/>
      <c r="N7" s="482"/>
      <c r="O7" s="495"/>
    </row>
    <row r="8" spans="1:15" ht="409.5" customHeight="1">
      <c r="A8" s="37">
        <v>23</v>
      </c>
      <c r="B8" s="471" t="s">
        <v>185</v>
      </c>
      <c r="C8" s="472"/>
      <c r="D8" s="136">
        <v>1905.51</v>
      </c>
      <c r="E8" s="136">
        <v>1905.51</v>
      </c>
      <c r="F8" s="18">
        <v>1505.644</v>
      </c>
      <c r="G8" s="119" t="s">
        <v>266</v>
      </c>
      <c r="H8" s="379" t="s">
        <v>409</v>
      </c>
      <c r="I8" s="126">
        <v>1905</v>
      </c>
      <c r="J8" s="126">
        <v>1960.949</v>
      </c>
      <c r="K8" s="126">
        <f>J8-I8</f>
        <v>55.94900000000007</v>
      </c>
      <c r="L8" s="218">
        <v>0</v>
      </c>
      <c r="M8" s="125" t="s">
        <v>269</v>
      </c>
      <c r="N8" s="214" t="s">
        <v>324</v>
      </c>
      <c r="O8" s="114"/>
    </row>
    <row r="9" spans="1:15" ht="409.5" customHeight="1">
      <c r="A9" s="38">
        <v>54</v>
      </c>
      <c r="B9" s="473" t="s">
        <v>245</v>
      </c>
      <c r="C9" s="460"/>
      <c r="D9" s="136">
        <v>3522.886</v>
      </c>
      <c r="E9" s="40">
        <v>3336</v>
      </c>
      <c r="F9" s="18">
        <v>3062.905011</v>
      </c>
      <c r="G9" s="119" t="s">
        <v>267</v>
      </c>
      <c r="H9" s="380" t="s">
        <v>389</v>
      </c>
      <c r="I9" s="126">
        <v>3215.555</v>
      </c>
      <c r="J9" s="126">
        <v>4291.227</v>
      </c>
      <c r="K9" s="126">
        <f>J9-I9</f>
        <v>1075.672</v>
      </c>
      <c r="L9" s="127">
        <v>0</v>
      </c>
      <c r="M9" s="125" t="s">
        <v>269</v>
      </c>
      <c r="N9" s="382" t="s">
        <v>301</v>
      </c>
      <c r="O9" s="381" t="s">
        <v>302</v>
      </c>
    </row>
    <row r="10" spans="1:15" ht="42.75" customHeight="1">
      <c r="A10" s="38"/>
      <c r="B10" s="473"/>
      <c r="C10" s="460"/>
      <c r="D10" s="39"/>
      <c r="E10" s="40"/>
      <c r="F10" s="41"/>
      <c r="G10" s="42"/>
      <c r="H10" s="42"/>
      <c r="I10" s="39"/>
      <c r="J10" s="41"/>
      <c r="K10" s="40"/>
      <c r="L10" s="41"/>
      <c r="M10" s="43"/>
      <c r="N10" s="44"/>
      <c r="O10" s="58"/>
    </row>
    <row r="11" spans="1:15" ht="42.75" customHeight="1">
      <c r="A11" s="38"/>
      <c r="B11" s="473"/>
      <c r="C11" s="460"/>
      <c r="D11" s="39"/>
      <c r="E11" s="40"/>
      <c r="F11" s="41"/>
      <c r="G11" s="42"/>
      <c r="H11" s="42"/>
      <c r="I11" s="39"/>
      <c r="J11" s="41"/>
      <c r="K11" s="40"/>
      <c r="L11" s="41"/>
      <c r="M11" s="43"/>
      <c r="N11" s="44"/>
      <c r="O11" s="58"/>
    </row>
    <row r="12" spans="1:15" ht="42.75" customHeight="1">
      <c r="A12" s="38"/>
      <c r="B12" s="459"/>
      <c r="C12" s="460"/>
      <c r="D12" s="39"/>
      <c r="E12" s="40"/>
      <c r="F12" s="41"/>
      <c r="G12" s="42"/>
      <c r="H12" s="42"/>
      <c r="I12" s="39"/>
      <c r="J12" s="41"/>
      <c r="K12" s="40"/>
      <c r="L12" s="41"/>
      <c r="M12" s="43"/>
      <c r="N12" s="44"/>
      <c r="O12" s="58"/>
    </row>
    <row r="13" spans="1:15" ht="42.75" customHeight="1">
      <c r="A13" s="38"/>
      <c r="B13" s="459"/>
      <c r="C13" s="460"/>
      <c r="D13" s="39"/>
      <c r="E13" s="40"/>
      <c r="F13" s="41"/>
      <c r="G13" s="42"/>
      <c r="H13" s="42"/>
      <c r="I13" s="39"/>
      <c r="J13" s="41"/>
      <c r="K13" s="40"/>
      <c r="L13" s="41"/>
      <c r="M13" s="43"/>
      <c r="N13" s="44"/>
      <c r="O13" s="58"/>
    </row>
    <row r="14" spans="1:15" ht="42.75" customHeight="1">
      <c r="A14" s="38"/>
      <c r="B14" s="459"/>
      <c r="C14" s="460"/>
      <c r="D14" s="39"/>
      <c r="E14" s="40"/>
      <c r="F14" s="41"/>
      <c r="G14" s="42"/>
      <c r="H14" s="42"/>
      <c r="I14" s="39"/>
      <c r="J14" s="41"/>
      <c r="K14" s="40"/>
      <c r="L14" s="41"/>
      <c r="M14" s="43"/>
      <c r="N14" s="44"/>
      <c r="O14" s="58"/>
    </row>
    <row r="15" spans="1:15" ht="42.75" customHeight="1">
      <c r="A15" s="38"/>
      <c r="B15" s="459"/>
      <c r="C15" s="460"/>
      <c r="D15" s="39"/>
      <c r="E15" s="40"/>
      <c r="F15" s="41"/>
      <c r="G15" s="42"/>
      <c r="H15" s="42"/>
      <c r="I15" s="39"/>
      <c r="J15" s="41"/>
      <c r="K15" s="40"/>
      <c r="L15" s="41"/>
      <c r="M15" s="43"/>
      <c r="N15" s="44"/>
      <c r="O15" s="58"/>
    </row>
    <row r="16" spans="1:15" ht="42.75" customHeight="1">
      <c r="A16" s="38"/>
      <c r="B16" s="459"/>
      <c r="C16" s="460"/>
      <c r="D16" s="39"/>
      <c r="E16" s="40"/>
      <c r="F16" s="41"/>
      <c r="G16" s="42"/>
      <c r="H16" s="42"/>
      <c r="I16" s="39"/>
      <c r="J16" s="41"/>
      <c r="K16" s="40"/>
      <c r="L16" s="41"/>
      <c r="M16" s="43"/>
      <c r="N16" s="44"/>
      <c r="O16" s="58"/>
    </row>
    <row r="17" spans="1:15" ht="42.75" customHeight="1">
      <c r="A17" s="38"/>
      <c r="B17" s="459"/>
      <c r="C17" s="460"/>
      <c r="D17" s="39"/>
      <c r="E17" s="40"/>
      <c r="F17" s="41"/>
      <c r="G17" s="42"/>
      <c r="H17" s="42"/>
      <c r="I17" s="39"/>
      <c r="J17" s="41"/>
      <c r="K17" s="40"/>
      <c r="L17" s="41"/>
      <c r="M17" s="43"/>
      <c r="N17" s="44"/>
      <c r="O17" s="58"/>
    </row>
    <row r="18" spans="1:15" ht="42.75" customHeight="1">
      <c r="A18" s="38"/>
      <c r="B18" s="459"/>
      <c r="C18" s="460"/>
      <c r="D18" s="39"/>
      <c r="E18" s="40"/>
      <c r="F18" s="41"/>
      <c r="G18" s="42"/>
      <c r="H18" s="42"/>
      <c r="I18" s="39"/>
      <c r="J18" s="41"/>
      <c r="K18" s="40"/>
      <c r="L18" s="41"/>
      <c r="M18" s="43"/>
      <c r="N18" s="44"/>
      <c r="O18" s="58"/>
    </row>
    <row r="19" spans="1:15" ht="42.75" customHeight="1">
      <c r="A19" s="38"/>
      <c r="B19" s="459"/>
      <c r="C19" s="460"/>
      <c r="D19" s="39"/>
      <c r="E19" s="40"/>
      <c r="F19" s="41"/>
      <c r="G19" s="42"/>
      <c r="H19" s="42"/>
      <c r="I19" s="39"/>
      <c r="J19" s="41"/>
      <c r="K19" s="40"/>
      <c r="L19" s="41"/>
      <c r="M19" s="43"/>
      <c r="N19" s="44"/>
      <c r="O19" s="58"/>
    </row>
    <row r="20" spans="1:15" ht="42.75" customHeight="1">
      <c r="A20" s="38"/>
      <c r="B20" s="459"/>
      <c r="C20" s="460"/>
      <c r="D20" s="39"/>
      <c r="E20" s="40"/>
      <c r="F20" s="41"/>
      <c r="G20" s="42"/>
      <c r="H20" s="42"/>
      <c r="I20" s="39"/>
      <c r="J20" s="41"/>
      <c r="K20" s="40"/>
      <c r="L20" s="41"/>
      <c r="M20" s="43"/>
      <c r="N20" s="44"/>
      <c r="O20" s="58"/>
    </row>
    <row r="21" spans="1:15" ht="42.75" customHeight="1">
      <c r="A21" s="38"/>
      <c r="B21" s="459"/>
      <c r="C21" s="460"/>
      <c r="D21" s="39"/>
      <c r="E21" s="40"/>
      <c r="F21" s="41"/>
      <c r="G21" s="42"/>
      <c r="H21" s="42"/>
      <c r="I21" s="39"/>
      <c r="J21" s="41"/>
      <c r="K21" s="40"/>
      <c r="L21" s="41"/>
      <c r="M21" s="43"/>
      <c r="N21" s="44"/>
      <c r="O21" s="58"/>
    </row>
    <row r="22" spans="1:15" ht="42.75" customHeight="1">
      <c r="A22" s="38"/>
      <c r="B22" s="459"/>
      <c r="C22" s="460"/>
      <c r="D22" s="39"/>
      <c r="E22" s="40"/>
      <c r="F22" s="41"/>
      <c r="G22" s="42"/>
      <c r="H22" s="42"/>
      <c r="I22" s="39"/>
      <c r="J22" s="41"/>
      <c r="K22" s="40"/>
      <c r="L22" s="41"/>
      <c r="M22" s="43"/>
      <c r="N22" s="44"/>
      <c r="O22" s="58"/>
    </row>
    <row r="23" spans="1:15" ht="42.75" customHeight="1">
      <c r="A23" s="38"/>
      <c r="B23" s="459"/>
      <c r="C23" s="460"/>
      <c r="D23" s="39"/>
      <c r="E23" s="40"/>
      <c r="F23" s="41"/>
      <c r="G23" s="42"/>
      <c r="H23" s="42"/>
      <c r="I23" s="39"/>
      <c r="J23" s="41"/>
      <c r="K23" s="40"/>
      <c r="L23" s="41"/>
      <c r="M23" s="43"/>
      <c r="N23" s="44"/>
      <c r="O23" s="58"/>
    </row>
    <row r="24" spans="1:15" ht="42.75" customHeight="1" thickBot="1">
      <c r="A24" s="48"/>
      <c r="B24" s="477"/>
      <c r="C24" s="478"/>
      <c r="D24" s="45"/>
      <c r="E24" s="46"/>
      <c r="F24" s="47"/>
      <c r="G24" s="47"/>
      <c r="H24" s="57"/>
      <c r="I24" s="45"/>
      <c r="J24" s="47"/>
      <c r="K24" s="46"/>
      <c r="L24" s="47"/>
      <c r="M24" s="49"/>
      <c r="N24" s="50"/>
      <c r="O24" s="59"/>
    </row>
    <row r="25" spans="1:15" ht="42.75" customHeight="1" thickBot="1" thickTop="1">
      <c r="A25" s="474" t="s">
        <v>33</v>
      </c>
      <c r="B25" s="475"/>
      <c r="C25" s="476"/>
      <c r="D25" s="51"/>
      <c r="E25" s="52"/>
      <c r="F25" s="53"/>
      <c r="G25" s="66"/>
      <c r="H25" s="65"/>
      <c r="I25" s="51"/>
      <c r="J25" s="53"/>
      <c r="K25" s="54"/>
      <c r="L25" s="56"/>
      <c r="M25" s="55"/>
      <c r="N25" s="55"/>
      <c r="O25" s="60"/>
    </row>
    <row r="26" spans="1:15" ht="19.5" customHeight="1">
      <c r="A26" s="95" t="s">
        <v>56</v>
      </c>
      <c r="B26" s="96"/>
      <c r="C26" s="96"/>
      <c r="D26" s="90"/>
      <c r="E26" s="17"/>
      <c r="F26" s="17"/>
      <c r="G26" s="17"/>
      <c r="H26" s="97"/>
      <c r="I26" s="90"/>
      <c r="J26" s="17"/>
      <c r="K26" s="17"/>
      <c r="L26" s="92"/>
      <c r="M26" s="93"/>
      <c r="N26" s="93"/>
      <c r="O26" s="94"/>
    </row>
    <row r="27" spans="1:8" ht="19.5" customHeight="1">
      <c r="A27" s="11" t="s">
        <v>53</v>
      </c>
      <c r="E27" s="25"/>
      <c r="F27" s="25"/>
      <c r="G27" s="25"/>
      <c r="H27" s="25"/>
    </row>
    <row r="28" ht="19.5" customHeight="1">
      <c r="A28" s="12" t="s">
        <v>64</v>
      </c>
    </row>
    <row r="29" spans="1:4" ht="19.5" customHeight="1">
      <c r="A29" s="29" t="s">
        <v>94</v>
      </c>
      <c r="B29" s="107"/>
      <c r="C29" s="27"/>
      <c r="D29" s="27"/>
    </row>
    <row r="30" spans="1:4" ht="19.5" customHeight="1">
      <c r="A30" s="12" t="s">
        <v>88</v>
      </c>
      <c r="B30" s="107"/>
      <c r="C30" s="27"/>
      <c r="D30" s="27"/>
    </row>
    <row r="31" spans="1:15" ht="19.5" customHeight="1">
      <c r="A31" s="11" t="s">
        <v>95</v>
      </c>
      <c r="B31" s="106"/>
      <c r="C31" s="11"/>
      <c r="D31" s="11"/>
      <c r="E31" s="5"/>
      <c r="F31" s="5"/>
      <c r="G31" s="5"/>
      <c r="H31" s="5"/>
      <c r="I31" s="5"/>
      <c r="J31" s="5"/>
      <c r="K31" s="5"/>
      <c r="L31" s="5"/>
      <c r="M31" s="5"/>
      <c r="N31" s="5"/>
      <c r="O31" s="5"/>
    </row>
    <row r="32" spans="1:4" ht="19.5" customHeight="1">
      <c r="A32" s="11" t="s">
        <v>96</v>
      </c>
      <c r="B32" s="106"/>
      <c r="C32" s="11"/>
      <c r="D32" s="11"/>
    </row>
    <row r="33" spans="1:2" ht="19.5" customHeight="1">
      <c r="A33" s="11" t="s">
        <v>97</v>
      </c>
      <c r="B33" s="108"/>
    </row>
    <row r="58" ht="13.5">
      <c r="E58" s="15"/>
    </row>
  </sheetData>
  <sheetProtection/>
  <mergeCells count="34">
    <mergeCell ref="M6:N7"/>
    <mergeCell ref="A3:O3"/>
    <mergeCell ref="A5:A7"/>
    <mergeCell ref="D5:D7"/>
    <mergeCell ref="E5:F5"/>
    <mergeCell ref="K5:K6"/>
    <mergeCell ref="O5:O7"/>
    <mergeCell ref="G5:H5"/>
    <mergeCell ref="H6:H7"/>
    <mergeCell ref="G6:G7"/>
    <mergeCell ref="A25:C25"/>
    <mergeCell ref="B19:C19"/>
    <mergeCell ref="B20:C20"/>
    <mergeCell ref="B21:C21"/>
    <mergeCell ref="B22:C22"/>
    <mergeCell ref="B23:C23"/>
    <mergeCell ref="B24:C24"/>
    <mergeCell ref="B14:C14"/>
    <mergeCell ref="B15:C15"/>
    <mergeCell ref="B16:C16"/>
    <mergeCell ref="B17:C17"/>
    <mergeCell ref="B11:C11"/>
    <mergeCell ref="B18:C18"/>
    <mergeCell ref="B12:C12"/>
    <mergeCell ref="L6:L7"/>
    <mergeCell ref="L5:N5"/>
    <mergeCell ref="B13:C13"/>
    <mergeCell ref="E6:E7"/>
    <mergeCell ref="F6:F7"/>
    <mergeCell ref="N4:O4"/>
    <mergeCell ref="B5:C7"/>
    <mergeCell ref="B8:C8"/>
    <mergeCell ref="B9:C9"/>
    <mergeCell ref="B10:C10"/>
  </mergeCells>
  <dataValidations count="2">
    <dataValidation type="list" allowBlank="1" showInputMessage="1" showErrorMessage="1" sqref="M12:M24">
      <formula1>"廃止, 段階的廃止, 縮減, 執行等改善,現状通り"</formula1>
    </dataValidation>
    <dataValidation type="list" allowBlank="1" showInputMessage="1" showErrorMessage="1" sqref="M8:M11">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Z62"/>
  <sheetViews>
    <sheetView tabSelected="1" zoomScaleSheetLayoutView="100" zoomScalePageLayoutView="80" workbookViewId="0" topLeftCell="A1">
      <selection activeCell="J39" sqref="J39"/>
    </sheetView>
  </sheetViews>
  <sheetFormatPr defaultColWidth="3.50390625" defaultRowHeight="13.5"/>
  <cols>
    <col min="1" max="1" width="17.0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10.75390625" style="0" customWidth="1"/>
    <col min="16" max="16" width="12.75390625" style="0" customWidth="1"/>
    <col min="17" max="17" width="10.875" style="0" customWidth="1"/>
    <col min="18" max="18" width="8.50390625" style="0" customWidth="1"/>
    <col min="19" max="19" width="12.75390625" style="0" customWidth="1"/>
    <col min="20" max="20" width="8.50390625" style="0" customWidth="1"/>
    <col min="21" max="21" width="12.75390625" style="0" customWidth="1"/>
    <col min="22" max="22" width="8.50390625" style="0" customWidth="1"/>
    <col min="23" max="23" width="12.75390625" style="0" customWidth="1"/>
    <col min="24" max="25" width="10.75390625" style="0" customWidth="1"/>
  </cols>
  <sheetData>
    <row r="1" spans="1:25" ht="14.25">
      <c r="A1" s="2"/>
      <c r="B1" s="2"/>
      <c r="C1" s="2"/>
      <c r="D1" s="2"/>
      <c r="E1" s="2"/>
      <c r="F1" s="2"/>
      <c r="G1" s="2"/>
      <c r="H1" s="2"/>
      <c r="I1" s="2"/>
      <c r="J1" s="2"/>
      <c r="K1" s="2"/>
      <c r="L1" s="2"/>
      <c r="M1" s="2"/>
      <c r="N1" s="2"/>
      <c r="O1" s="2"/>
      <c r="P1" s="2"/>
      <c r="Q1" s="2"/>
      <c r="R1" s="2"/>
      <c r="S1" s="2"/>
      <c r="T1" s="2"/>
      <c r="U1" s="2"/>
      <c r="V1" s="2"/>
      <c r="W1" s="2"/>
      <c r="X1" s="2"/>
      <c r="Y1" s="2"/>
    </row>
    <row r="2" spans="1:25" ht="14.25">
      <c r="A2" s="2"/>
      <c r="B2" s="2"/>
      <c r="C2" s="2"/>
      <c r="D2" s="2"/>
      <c r="E2" s="2"/>
      <c r="F2" s="2"/>
      <c r="G2" s="2"/>
      <c r="H2" s="2"/>
      <c r="I2" s="2"/>
      <c r="J2" s="2"/>
      <c r="K2" s="2"/>
      <c r="L2" s="2"/>
      <c r="M2" s="2"/>
      <c r="N2" s="2"/>
      <c r="O2" s="2"/>
      <c r="P2" s="2"/>
      <c r="Q2" s="2"/>
      <c r="R2" s="2"/>
      <c r="S2" s="2"/>
      <c r="T2" s="2"/>
      <c r="U2" s="2"/>
      <c r="V2" s="2"/>
      <c r="W2" s="2"/>
      <c r="X2" s="2"/>
      <c r="Y2" s="2"/>
    </row>
    <row r="3" spans="1:25" ht="23.25">
      <c r="A3" s="557" t="s">
        <v>83</v>
      </c>
      <c r="B3" s="557"/>
      <c r="C3" s="557"/>
      <c r="D3" s="557"/>
      <c r="E3" s="557"/>
      <c r="F3" s="557"/>
      <c r="G3" s="557"/>
      <c r="H3" s="557"/>
      <c r="I3" s="557"/>
      <c r="J3" s="557"/>
      <c r="K3" s="557"/>
      <c r="L3" s="557"/>
      <c r="M3" s="557"/>
      <c r="N3" s="557"/>
      <c r="O3" s="557"/>
      <c r="P3" s="557"/>
      <c r="Q3" s="557"/>
      <c r="R3" s="557"/>
      <c r="S3" s="557"/>
      <c r="T3" s="557"/>
      <c r="U3" s="557"/>
      <c r="V3" s="557"/>
      <c r="W3" s="557"/>
      <c r="X3" s="557"/>
      <c r="Y3" s="557"/>
    </row>
    <row r="4" spans="1:25" ht="18">
      <c r="A4" s="28"/>
      <c r="B4" s="2"/>
      <c r="C4" s="2"/>
      <c r="D4" s="2"/>
      <c r="E4" s="2"/>
      <c r="F4" s="2"/>
      <c r="G4" s="2"/>
      <c r="H4" s="2"/>
      <c r="I4" s="2"/>
      <c r="J4" s="2"/>
      <c r="K4" s="2"/>
      <c r="L4" s="2"/>
      <c r="M4" s="2"/>
      <c r="N4" s="2"/>
      <c r="O4" s="2"/>
      <c r="P4" s="2"/>
      <c r="Q4" s="2"/>
      <c r="R4" s="2"/>
      <c r="S4" s="2"/>
      <c r="T4" s="2"/>
      <c r="U4" s="2"/>
      <c r="V4" s="2"/>
      <c r="W4" s="2"/>
      <c r="X4" s="2"/>
      <c r="Y4" s="2"/>
    </row>
    <row r="5" spans="1:25" ht="15" thickBot="1">
      <c r="A5" s="2"/>
      <c r="B5" s="2"/>
      <c r="C5" s="2"/>
      <c r="D5" s="2"/>
      <c r="E5" s="2"/>
      <c r="F5" s="2"/>
      <c r="G5" s="2"/>
      <c r="H5" s="2"/>
      <c r="I5" s="2"/>
      <c r="J5" s="2"/>
      <c r="K5" s="2"/>
      <c r="L5" s="2"/>
      <c r="M5" s="2"/>
      <c r="N5" s="2"/>
      <c r="O5" s="2"/>
      <c r="P5" s="2"/>
      <c r="Q5" s="2"/>
      <c r="R5" s="2"/>
      <c r="S5" s="2"/>
      <c r="T5" s="2"/>
      <c r="U5" s="2"/>
      <c r="V5" s="2"/>
      <c r="W5" s="2"/>
      <c r="X5" s="2"/>
      <c r="Y5" s="16" t="s">
        <v>31</v>
      </c>
    </row>
    <row r="6" spans="1:25" ht="30" customHeight="1" thickBot="1" thickTop="1">
      <c r="A6" s="558" t="s">
        <v>30</v>
      </c>
      <c r="B6" s="561" t="s">
        <v>29</v>
      </c>
      <c r="C6" s="562"/>
      <c r="D6" s="562"/>
      <c r="E6" s="562"/>
      <c r="F6" s="562"/>
      <c r="G6" s="563"/>
      <c r="H6" s="564" t="s">
        <v>28</v>
      </c>
      <c r="I6" s="565"/>
      <c r="J6" s="565"/>
      <c r="K6" s="565"/>
      <c r="L6" s="565"/>
      <c r="M6" s="565"/>
      <c r="N6" s="565"/>
      <c r="O6" s="565"/>
      <c r="P6" s="566"/>
      <c r="Q6" s="564" t="s">
        <v>27</v>
      </c>
      <c r="R6" s="565"/>
      <c r="S6" s="565"/>
      <c r="T6" s="565"/>
      <c r="U6" s="565"/>
      <c r="V6" s="565"/>
      <c r="W6" s="565"/>
      <c r="X6" s="565"/>
      <c r="Y6" s="566"/>
    </row>
    <row r="7" spans="1:25" ht="30" customHeight="1">
      <c r="A7" s="559"/>
      <c r="B7" s="529" t="s">
        <v>84</v>
      </c>
      <c r="C7" s="552" t="s">
        <v>40</v>
      </c>
      <c r="D7" s="523"/>
      <c r="E7" s="522" t="s">
        <v>25</v>
      </c>
      <c r="F7" s="523"/>
      <c r="G7" s="519" t="s">
        <v>35</v>
      </c>
      <c r="H7" s="529" t="s">
        <v>85</v>
      </c>
      <c r="I7" s="552" t="s">
        <v>26</v>
      </c>
      <c r="J7" s="523"/>
      <c r="K7" s="552" t="s">
        <v>25</v>
      </c>
      <c r="L7" s="523"/>
      <c r="M7" s="552" t="s">
        <v>68</v>
      </c>
      <c r="N7" s="523"/>
      <c r="O7" s="516" t="s">
        <v>36</v>
      </c>
      <c r="P7" s="519" t="s">
        <v>86</v>
      </c>
      <c r="Q7" s="529" t="s">
        <v>85</v>
      </c>
      <c r="R7" s="552" t="s">
        <v>26</v>
      </c>
      <c r="S7" s="523"/>
      <c r="T7" s="552" t="s">
        <v>25</v>
      </c>
      <c r="U7" s="523"/>
      <c r="V7" s="552" t="s">
        <v>69</v>
      </c>
      <c r="W7" s="523"/>
      <c r="X7" s="516" t="s">
        <v>39</v>
      </c>
      <c r="Y7" s="519" t="s">
        <v>86</v>
      </c>
    </row>
    <row r="8" spans="1:25" ht="30" customHeight="1" thickBot="1">
      <c r="A8" s="559"/>
      <c r="B8" s="530"/>
      <c r="C8" s="553"/>
      <c r="D8" s="554"/>
      <c r="E8" s="524"/>
      <c r="F8" s="525"/>
      <c r="G8" s="550"/>
      <c r="H8" s="530"/>
      <c r="I8" s="553"/>
      <c r="J8" s="554"/>
      <c r="K8" s="553"/>
      <c r="L8" s="554"/>
      <c r="M8" s="553"/>
      <c r="N8" s="554"/>
      <c r="O8" s="555"/>
      <c r="P8" s="520"/>
      <c r="Q8" s="530"/>
      <c r="R8" s="553"/>
      <c r="S8" s="554"/>
      <c r="T8" s="553"/>
      <c r="U8" s="554"/>
      <c r="V8" s="553"/>
      <c r="W8" s="554"/>
      <c r="X8" s="517"/>
      <c r="Y8" s="520"/>
    </row>
    <row r="9" spans="1:25" ht="30" customHeight="1" thickBot="1">
      <c r="A9" s="560"/>
      <c r="B9" s="531"/>
      <c r="C9" s="101" t="s">
        <v>24</v>
      </c>
      <c r="D9" s="102" t="s">
        <v>23</v>
      </c>
      <c r="E9" s="103" t="s">
        <v>22</v>
      </c>
      <c r="F9" s="104" t="s">
        <v>21</v>
      </c>
      <c r="G9" s="551"/>
      <c r="H9" s="531"/>
      <c r="I9" s="101" t="s">
        <v>22</v>
      </c>
      <c r="J9" s="105" t="s">
        <v>21</v>
      </c>
      <c r="K9" s="101" t="s">
        <v>22</v>
      </c>
      <c r="L9" s="105" t="s">
        <v>21</v>
      </c>
      <c r="M9" s="101" t="s">
        <v>22</v>
      </c>
      <c r="N9" s="105" t="s">
        <v>21</v>
      </c>
      <c r="O9" s="556"/>
      <c r="P9" s="521"/>
      <c r="Q9" s="531"/>
      <c r="R9" s="101" t="s">
        <v>22</v>
      </c>
      <c r="S9" s="105" t="s">
        <v>21</v>
      </c>
      <c r="T9" s="101" t="s">
        <v>22</v>
      </c>
      <c r="U9" s="105" t="s">
        <v>21</v>
      </c>
      <c r="V9" s="101" t="s">
        <v>22</v>
      </c>
      <c r="W9" s="105" t="s">
        <v>21</v>
      </c>
      <c r="X9" s="518"/>
      <c r="Y9" s="521"/>
    </row>
    <row r="10" spans="1:25" ht="15" customHeight="1" thickTop="1">
      <c r="A10" s="510" t="s">
        <v>121</v>
      </c>
      <c r="B10" s="513">
        <v>56</v>
      </c>
      <c r="C10" s="501">
        <v>0</v>
      </c>
      <c r="D10" s="507">
        <v>0</v>
      </c>
      <c r="E10" s="547">
        <v>0</v>
      </c>
      <c r="F10" s="497">
        <v>0</v>
      </c>
      <c r="G10" s="535">
        <v>50</v>
      </c>
      <c r="H10" s="532">
        <v>6</v>
      </c>
      <c r="I10" s="504" t="s">
        <v>386</v>
      </c>
      <c r="J10" s="507" t="s">
        <v>386</v>
      </c>
      <c r="K10" s="501">
        <v>0</v>
      </c>
      <c r="L10" s="526">
        <v>0</v>
      </c>
      <c r="M10" s="504">
        <v>0</v>
      </c>
      <c r="N10" s="526">
        <v>0</v>
      </c>
      <c r="O10" s="538">
        <v>5</v>
      </c>
      <c r="P10" s="541">
        <v>6445</v>
      </c>
      <c r="Q10" s="532">
        <v>50</v>
      </c>
      <c r="R10" s="504" t="s">
        <v>386</v>
      </c>
      <c r="S10" s="507" t="s">
        <v>386</v>
      </c>
      <c r="T10" s="501" t="s">
        <v>386</v>
      </c>
      <c r="U10" s="544" t="s">
        <v>386</v>
      </c>
      <c r="V10" s="504" t="s">
        <v>386</v>
      </c>
      <c r="W10" s="526" t="s">
        <v>390</v>
      </c>
      <c r="X10" s="538">
        <v>45</v>
      </c>
      <c r="Y10" s="541">
        <v>36624</v>
      </c>
    </row>
    <row r="11" spans="1:25" ht="13.5">
      <c r="A11" s="511"/>
      <c r="B11" s="514"/>
      <c r="C11" s="502"/>
      <c r="D11" s="508"/>
      <c r="E11" s="548"/>
      <c r="F11" s="498"/>
      <c r="G11" s="536"/>
      <c r="H11" s="533"/>
      <c r="I11" s="505"/>
      <c r="J11" s="508"/>
      <c r="K11" s="502"/>
      <c r="L11" s="527"/>
      <c r="M11" s="505"/>
      <c r="N11" s="527"/>
      <c r="O11" s="539"/>
      <c r="P11" s="542"/>
      <c r="Q11" s="533"/>
      <c r="R11" s="505"/>
      <c r="S11" s="508"/>
      <c r="T11" s="502"/>
      <c r="U11" s="545"/>
      <c r="V11" s="505"/>
      <c r="W11" s="527"/>
      <c r="X11" s="539"/>
      <c r="Y11" s="542"/>
    </row>
    <row r="12" spans="1:25" ht="14.25" thickBot="1">
      <c r="A12" s="512"/>
      <c r="B12" s="515"/>
      <c r="C12" s="503"/>
      <c r="D12" s="509"/>
      <c r="E12" s="549"/>
      <c r="F12" s="499"/>
      <c r="G12" s="537"/>
      <c r="H12" s="534"/>
      <c r="I12" s="506"/>
      <c r="J12" s="509"/>
      <c r="K12" s="503"/>
      <c r="L12" s="528"/>
      <c r="M12" s="506"/>
      <c r="N12" s="528"/>
      <c r="O12" s="540"/>
      <c r="P12" s="543"/>
      <c r="Q12" s="534"/>
      <c r="R12" s="506"/>
      <c r="S12" s="509"/>
      <c r="T12" s="503"/>
      <c r="U12" s="546"/>
      <c r="V12" s="506"/>
      <c r="W12" s="528"/>
      <c r="X12" s="540"/>
      <c r="Y12" s="543"/>
    </row>
    <row r="13" spans="1:25" ht="19.5" customHeight="1" thickTop="1">
      <c r="A13" s="2" t="s">
        <v>57</v>
      </c>
      <c r="B13" s="2"/>
      <c r="C13" s="2"/>
      <c r="D13" s="2"/>
      <c r="E13" s="2"/>
      <c r="F13" s="2"/>
      <c r="G13" s="2"/>
      <c r="H13" s="2"/>
      <c r="I13" s="2"/>
      <c r="J13" s="2"/>
      <c r="K13" s="2"/>
      <c r="L13" s="2"/>
      <c r="M13" s="2"/>
      <c r="N13" s="2"/>
      <c r="O13" s="2"/>
      <c r="P13" s="2"/>
      <c r="Q13" s="2"/>
      <c r="R13" s="2"/>
      <c r="S13" s="2"/>
      <c r="T13" s="2"/>
      <c r="U13" s="2"/>
      <c r="V13" s="2"/>
      <c r="W13" s="2"/>
      <c r="X13" s="2"/>
      <c r="Y13" s="2"/>
    </row>
    <row r="14" spans="1:25" ht="19.5" customHeight="1">
      <c r="A14" s="2" t="s">
        <v>87</v>
      </c>
      <c r="B14" s="2"/>
      <c r="C14" s="2"/>
      <c r="D14" s="2"/>
      <c r="E14" s="2"/>
      <c r="F14" s="2"/>
      <c r="G14" s="2"/>
      <c r="H14" s="2"/>
      <c r="I14" s="2"/>
      <c r="J14" s="2"/>
      <c r="K14" s="2"/>
      <c r="L14" s="2"/>
      <c r="M14" s="2"/>
      <c r="N14" s="2"/>
      <c r="O14" s="2"/>
      <c r="P14" s="2"/>
      <c r="Q14" s="2"/>
      <c r="R14" s="2"/>
      <c r="S14" s="2"/>
      <c r="T14" s="2"/>
      <c r="U14" s="2"/>
      <c r="V14" s="2"/>
      <c r="W14" s="2"/>
      <c r="X14" s="2"/>
      <c r="Y14" s="2"/>
    </row>
    <row r="15" spans="1:25" ht="19.5" customHeight="1">
      <c r="A15" s="12" t="s">
        <v>72</v>
      </c>
      <c r="B15" s="2"/>
      <c r="C15" s="2"/>
      <c r="D15" s="2"/>
      <c r="E15" s="2"/>
      <c r="F15" s="2"/>
      <c r="G15" s="2"/>
      <c r="H15" s="2"/>
      <c r="I15" s="2"/>
      <c r="J15" s="2"/>
      <c r="K15" s="2"/>
      <c r="L15" s="2"/>
      <c r="M15" s="2"/>
      <c r="N15" s="2"/>
      <c r="O15" s="2"/>
      <c r="P15" s="2"/>
      <c r="Q15" s="2"/>
      <c r="R15" s="2"/>
      <c r="S15" s="2"/>
      <c r="T15" s="2"/>
      <c r="U15" s="2"/>
      <c r="V15" s="2"/>
      <c r="W15" s="2"/>
      <c r="X15" s="2"/>
      <c r="Y15" s="2"/>
    </row>
    <row r="16" spans="1:25" ht="19.5" customHeight="1">
      <c r="A16" s="29" t="s">
        <v>94</v>
      </c>
      <c r="B16" s="107"/>
      <c r="C16" s="5"/>
      <c r="D16" s="5"/>
      <c r="E16" s="5"/>
      <c r="F16" s="5"/>
      <c r="G16" s="5"/>
      <c r="H16" s="5"/>
      <c r="I16" s="5"/>
      <c r="J16" s="5"/>
      <c r="K16" s="5"/>
      <c r="L16" s="5"/>
      <c r="M16" s="5"/>
      <c r="N16" s="5"/>
      <c r="O16" s="5"/>
      <c r="P16" s="4"/>
      <c r="Q16" s="4"/>
      <c r="R16" s="2"/>
      <c r="S16" s="2"/>
      <c r="T16" s="2"/>
      <c r="U16" s="2"/>
      <c r="V16" s="2"/>
      <c r="W16" s="2"/>
      <c r="X16" s="2"/>
      <c r="Y16" s="2"/>
    </row>
    <row r="17" spans="1:25" ht="19.5" customHeight="1">
      <c r="A17" s="12" t="s">
        <v>88</v>
      </c>
      <c r="B17" s="107"/>
      <c r="C17" s="5"/>
      <c r="D17" s="5"/>
      <c r="E17" s="5"/>
      <c r="F17" s="5"/>
      <c r="G17" s="5"/>
      <c r="H17" s="5"/>
      <c r="I17" s="5"/>
      <c r="J17" s="5"/>
      <c r="K17" s="5"/>
      <c r="L17" s="5"/>
      <c r="M17" s="5"/>
      <c r="N17" s="5"/>
      <c r="O17" s="5"/>
      <c r="P17" s="4"/>
      <c r="Q17" s="4"/>
      <c r="R17" s="2"/>
      <c r="S17" s="2"/>
      <c r="T17" s="2"/>
      <c r="U17" s="2"/>
      <c r="V17" s="2"/>
      <c r="W17" s="2"/>
      <c r="X17" s="2"/>
      <c r="Y17" s="2"/>
    </row>
    <row r="18" spans="1:25" ht="18" customHeight="1">
      <c r="A18" s="11" t="s">
        <v>89</v>
      </c>
      <c r="B18" s="106"/>
      <c r="C18" s="2"/>
      <c r="D18" s="2"/>
      <c r="E18" s="2"/>
      <c r="F18" s="2"/>
      <c r="G18" s="2"/>
      <c r="H18" s="2"/>
      <c r="I18" s="2"/>
      <c r="J18" s="2"/>
      <c r="K18" s="2"/>
      <c r="L18" s="2"/>
      <c r="M18" s="2"/>
      <c r="N18" s="2"/>
      <c r="O18" s="2"/>
      <c r="P18" s="2"/>
      <c r="Q18" s="2"/>
      <c r="R18" s="2"/>
      <c r="S18" s="2"/>
      <c r="T18" s="2"/>
      <c r="U18" s="2"/>
      <c r="V18" s="2"/>
      <c r="W18" s="2"/>
      <c r="X18" s="2"/>
      <c r="Y18" s="2"/>
    </row>
    <row r="19" spans="1:25" ht="17.25" customHeight="1">
      <c r="A19" s="11" t="s">
        <v>70</v>
      </c>
      <c r="B19" s="106"/>
      <c r="C19" s="2"/>
      <c r="D19" s="2"/>
      <c r="E19" s="2"/>
      <c r="F19" s="2"/>
      <c r="G19" s="2"/>
      <c r="H19" s="2"/>
      <c r="I19" s="2"/>
      <c r="J19" s="2"/>
      <c r="K19" s="2"/>
      <c r="L19" s="2"/>
      <c r="M19" s="2"/>
      <c r="N19" s="2"/>
      <c r="O19" s="2"/>
      <c r="P19" s="2"/>
      <c r="Q19" s="2"/>
      <c r="R19" s="2"/>
      <c r="S19" s="2"/>
      <c r="T19" s="2"/>
      <c r="U19" s="2"/>
      <c r="V19" s="2"/>
      <c r="W19" s="2"/>
      <c r="X19" s="2"/>
      <c r="Y19" s="2"/>
    </row>
    <row r="20" spans="1:25" ht="19.5" customHeight="1">
      <c r="A20" s="500" t="s">
        <v>73</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row>
    <row r="21" spans="1:25" ht="19.5" customHeight="1">
      <c r="A21" s="6" t="s">
        <v>71</v>
      </c>
      <c r="B21" s="6"/>
      <c r="C21" s="6"/>
      <c r="D21" s="6"/>
      <c r="E21" s="6"/>
      <c r="F21" s="6"/>
      <c r="G21" s="6"/>
      <c r="H21" s="6"/>
      <c r="I21" s="6"/>
      <c r="J21" s="6"/>
      <c r="K21" s="6"/>
      <c r="L21" s="6"/>
      <c r="M21" s="6"/>
      <c r="N21" s="6"/>
      <c r="O21" s="6"/>
      <c r="P21" s="6"/>
      <c r="Q21" s="6"/>
      <c r="R21" s="6"/>
      <c r="S21" s="6"/>
      <c r="T21" s="6"/>
      <c r="U21" s="6"/>
      <c r="V21" s="6"/>
      <c r="W21" s="6"/>
      <c r="X21" s="6"/>
      <c r="Y21" s="6"/>
    </row>
    <row r="22" spans="1:25" ht="19.5" customHeight="1">
      <c r="A22" s="500" t="s">
        <v>90</v>
      </c>
      <c r="B22" s="500"/>
      <c r="C22" s="500"/>
      <c r="D22" s="500"/>
      <c r="E22" s="500"/>
      <c r="F22" s="500"/>
      <c r="G22" s="500"/>
      <c r="H22" s="500"/>
      <c r="I22" s="500"/>
      <c r="J22" s="500"/>
      <c r="K22" s="500"/>
      <c r="L22" s="500"/>
      <c r="M22" s="500"/>
      <c r="N22" s="500"/>
      <c r="O22" s="500"/>
      <c r="P22" s="500"/>
      <c r="Q22" s="500"/>
      <c r="R22" s="500"/>
      <c r="S22" s="500"/>
      <c r="T22" s="500"/>
      <c r="U22" s="500"/>
      <c r="V22" s="500"/>
      <c r="W22" s="500"/>
      <c r="X22" s="500"/>
      <c r="Y22" s="500"/>
    </row>
    <row r="23" spans="1:25" ht="14.25">
      <c r="A23" s="2"/>
      <c r="B23" s="2"/>
      <c r="C23" s="2"/>
      <c r="D23" s="2"/>
      <c r="E23" s="2"/>
      <c r="F23" s="2"/>
      <c r="G23" s="2"/>
      <c r="H23" s="2"/>
      <c r="I23" s="2"/>
      <c r="J23" s="2"/>
      <c r="K23" s="2"/>
      <c r="L23" s="2"/>
      <c r="M23" s="2"/>
      <c r="N23" s="2"/>
      <c r="O23" s="2"/>
      <c r="P23" s="2"/>
      <c r="Q23" s="2"/>
      <c r="R23" s="2"/>
      <c r="S23" s="2"/>
      <c r="T23" s="2"/>
      <c r="U23" s="2"/>
      <c r="V23" s="2"/>
      <c r="W23" s="2"/>
      <c r="X23" s="2"/>
      <c r="Y23" s="2"/>
    </row>
    <row r="24" spans="1:25" ht="14.25">
      <c r="A24" s="2"/>
      <c r="B24" s="2"/>
      <c r="C24" s="2"/>
      <c r="D24" s="2"/>
      <c r="E24" s="2"/>
      <c r="F24" s="2"/>
      <c r="G24" s="2"/>
      <c r="H24" s="2"/>
      <c r="I24" s="2"/>
      <c r="J24" s="2"/>
      <c r="K24" s="2"/>
      <c r="L24" s="2"/>
      <c r="M24" s="2"/>
      <c r="N24" s="2"/>
      <c r="O24" s="2"/>
      <c r="P24" s="2"/>
      <c r="Q24" s="2"/>
      <c r="R24" s="2"/>
      <c r="S24" s="2"/>
      <c r="T24" s="2"/>
      <c r="U24" s="2"/>
      <c r="V24" s="2"/>
      <c r="W24" s="2"/>
      <c r="X24" s="2"/>
      <c r="Y24" s="2"/>
    </row>
    <row r="25" spans="1:25" ht="13.5">
      <c r="A25" s="2"/>
      <c r="B25" s="2"/>
      <c r="C25" s="2"/>
      <c r="D25" s="2"/>
      <c r="E25" s="2"/>
      <c r="F25" s="2"/>
      <c r="G25" s="2"/>
      <c r="H25" s="2"/>
      <c r="I25" s="2"/>
      <c r="J25" s="2"/>
      <c r="K25" s="2"/>
      <c r="L25" s="2"/>
      <c r="M25" s="2"/>
      <c r="N25" s="2"/>
      <c r="O25" s="2"/>
      <c r="P25" s="2"/>
      <c r="Q25" s="2"/>
      <c r="R25" s="2"/>
      <c r="S25" s="2"/>
      <c r="T25" s="2"/>
      <c r="U25" s="2"/>
      <c r="V25" s="2"/>
      <c r="W25" s="2"/>
      <c r="X25" s="2"/>
      <c r="Y25" s="2"/>
    </row>
    <row r="26" spans="1:25" ht="13.5">
      <c r="A26" s="2"/>
      <c r="B26" s="2"/>
      <c r="C26" s="2"/>
      <c r="D26" s="2"/>
      <c r="E26" s="2"/>
      <c r="F26" s="2"/>
      <c r="G26" s="2"/>
      <c r="H26" s="2"/>
      <c r="I26" s="2"/>
      <c r="J26" s="2"/>
      <c r="K26" s="2"/>
      <c r="L26" s="2"/>
      <c r="M26" s="2"/>
      <c r="N26" s="2"/>
      <c r="O26" s="2"/>
      <c r="P26" s="2"/>
      <c r="Q26" s="2"/>
      <c r="R26" s="2"/>
      <c r="S26" s="2"/>
      <c r="T26" s="2"/>
      <c r="U26" s="2"/>
      <c r="V26" s="2"/>
      <c r="W26" s="2"/>
      <c r="X26" s="2"/>
      <c r="Y26" s="2"/>
    </row>
    <row r="27" spans="1:25" ht="13.5">
      <c r="A27" s="2"/>
      <c r="B27" s="2"/>
      <c r="C27" s="2"/>
      <c r="D27" s="2"/>
      <c r="E27" s="2"/>
      <c r="F27" s="2"/>
      <c r="G27" s="2"/>
      <c r="H27" s="2"/>
      <c r="I27" s="2"/>
      <c r="J27" s="2"/>
      <c r="K27" s="2"/>
      <c r="L27" s="2"/>
      <c r="M27" s="2"/>
      <c r="N27" s="2"/>
      <c r="O27" s="2"/>
      <c r="P27" s="2"/>
      <c r="Q27" s="2"/>
      <c r="R27" s="2"/>
      <c r="S27" s="2"/>
      <c r="T27" s="2"/>
      <c r="U27" s="2"/>
      <c r="V27" s="2"/>
      <c r="W27" s="2"/>
      <c r="X27" s="2"/>
      <c r="Y27" s="2"/>
    </row>
    <row r="28" spans="1:25" ht="17.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7.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7.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 r="A62" s="2"/>
      <c r="B62" s="2"/>
      <c r="C62" s="2"/>
      <c r="D62" s="2"/>
      <c r="E62" s="2"/>
      <c r="F62" s="2"/>
      <c r="G62" s="2"/>
      <c r="H62" s="2"/>
      <c r="I62" s="2"/>
      <c r="J62" s="2"/>
      <c r="K62" s="2"/>
      <c r="L62" s="2"/>
      <c r="M62" s="2"/>
      <c r="N62" s="2"/>
      <c r="O62" s="2"/>
      <c r="P62" s="2"/>
      <c r="Q62" s="2"/>
      <c r="R62" s="2"/>
      <c r="S62" s="2"/>
      <c r="T62" s="2"/>
      <c r="U62" s="2"/>
      <c r="V62" s="2"/>
      <c r="W62" s="2"/>
      <c r="X62" s="2"/>
      <c r="Y62" s="2"/>
      <c r="Z62" s="2"/>
    </row>
  </sheetData>
  <sheetProtection/>
  <mergeCells count="48">
    <mergeCell ref="T7:U8"/>
    <mergeCell ref="M10:M12"/>
    <mergeCell ref="A3:Y3"/>
    <mergeCell ref="A6:A9"/>
    <mergeCell ref="B6:G6"/>
    <mergeCell ref="H6:P6"/>
    <mergeCell ref="Q6:Y6"/>
    <mergeCell ref="V7:W8"/>
    <mergeCell ref="B7:B9"/>
    <mergeCell ref="C7:D8"/>
    <mergeCell ref="G7:G9"/>
    <mergeCell ref="I7:J8"/>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X7:X9"/>
    <mergeCell ref="Y7:Y9"/>
    <mergeCell ref="E7:F8"/>
    <mergeCell ref="N10:N12"/>
    <mergeCell ref="L10:L12"/>
    <mergeCell ref="H7:H9"/>
    <mergeCell ref="Q10:Q12"/>
    <mergeCell ref="G10:G12"/>
    <mergeCell ref="H10:H12"/>
    <mergeCell ref="O10:O12"/>
    <mergeCell ref="F10:F12"/>
    <mergeCell ref="A20:Y20"/>
    <mergeCell ref="T10:T12"/>
    <mergeCell ref="R10:R12"/>
    <mergeCell ref="S10:S12"/>
    <mergeCell ref="A10:A12"/>
    <mergeCell ref="B10:B12"/>
    <mergeCell ref="C10:C12"/>
    <mergeCell ref="D10:D12"/>
    <mergeCell ref="K10:K12"/>
  </mergeCells>
  <printOptions horizontalCentered="1"/>
  <pageMargins left="0.3937007874015748" right="0.3937007874015748" top="0.4330708661417323" bottom="0.2362204724409449" header="0.31496062992125984" footer="0.15748031496062992"/>
  <pageSetup fitToHeight="1" fitToWidth="1" horizontalDpi="600" verticalDpi="600" orientation="landscape" paperSize="9" scale="50" r:id="rId3"/>
  <headerFooter>
    <oddHeader>&amp;L&amp;18様式５</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HP掲載作業者</dc:creator>
  <cp:keywords/>
  <dc:description/>
  <cp:lastModifiedBy>HP掲載作業者</cp:lastModifiedBy>
  <cp:lastPrinted>2016-09-12T08:44:45Z</cp:lastPrinted>
  <dcterms:created xsi:type="dcterms:W3CDTF">2012-03-05T01:09:40Z</dcterms:created>
  <dcterms:modified xsi:type="dcterms:W3CDTF">2016-09-14T00:40:25Z</dcterms:modified>
  <cp:category/>
  <cp:version/>
  <cp:contentType/>
  <cp:contentStatus/>
</cp:coreProperties>
</file>